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raphEQcalc" sheetId="1" r:id="rId1"/>
  </sheets>
  <definedNames>
    <definedName name="_xlnm.Print_Titles" localSheetId="0">'GraphEQcalc'!$3:$10</definedName>
  </definedNames>
  <calcPr fullCalcOnLoad="1"/>
</workbook>
</file>

<file path=xl/sharedStrings.xml><?xml version="1.0" encoding="utf-8"?>
<sst xmlns="http://schemas.openxmlformats.org/spreadsheetml/2006/main" count="23" uniqueCount="22">
  <si>
    <t>Q</t>
  </si>
  <si>
    <t>BW</t>
  </si>
  <si>
    <t>Band</t>
  </si>
  <si>
    <t>F_center</t>
  </si>
  <si>
    <t>F_low</t>
  </si>
  <si>
    <t>F_up</t>
  </si>
  <si>
    <t>Octave
Fraction</t>
  </si>
  <si>
    <t>Lower freq</t>
  </si>
  <si>
    <t>Sample
Rate</t>
  </si>
  <si>
    <t>http://www.sengpielaudio.com/calculator-bandwidth.htm</t>
  </si>
  <si>
    <t>For more info see:</t>
  </si>
  <si>
    <t>(higer means more bands per octave)</t>
  </si>
  <si>
    <t>(lowest band center frequency)</t>
  </si>
  <si>
    <t>Insert data in the green cells, the rest is calculated</t>
  </si>
  <si>
    <t>Lower Mul</t>
  </si>
  <si>
    <t>Upper Mul</t>
  </si>
  <si>
    <t>(multiplication factor to calculate band lower frequency from center frequency)</t>
  </si>
  <si>
    <t>(multiplication factor to calculate band upper frequency from center frequency)</t>
  </si>
  <si>
    <t>(decimal notation)</t>
  </si>
  <si>
    <t>(fractional notation)</t>
  </si>
  <si>
    <t>Below
Nyquist</t>
  </si>
  <si>
    <t>(to verify if the bands are below Nyquist freqency, not mandatory)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</si>
</sst>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0"/>
    <numFmt numFmtId="191" formatCode="0.0000000"/>
    <numFmt numFmtId="192" formatCode="0.0000"/>
  </numFmts>
  <fonts count="7">
    <font>
      <sz val="10"/>
      <name val="Arial"/>
      <family val="0"/>
    </font>
    <font>
      <b/>
      <sz val="8"/>
      <name val="MS Sans Serif"/>
      <family val="2"/>
    </font>
    <font>
      <sz val="8"/>
      <name val="MS Sans Serif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9"/>
      <name val="MS Sans Serif"/>
      <family val="2"/>
    </font>
    <font>
      <u val="single"/>
      <sz val="9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  <xf numFmtId="1" fontId="2" fillId="2" borderId="0" xfId="0" applyNumberFormat="1" applyFont="1" applyFill="1" applyAlignment="1">
      <alignment/>
    </xf>
    <xf numFmtId="192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92" fontId="2" fillId="2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/>
    </xf>
    <xf numFmtId="19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9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92" fontId="2" fillId="0" borderId="0" xfId="0" applyNumberFormat="1" applyFont="1" applyAlignment="1">
      <alignment horizontal="left"/>
    </xf>
    <xf numFmtId="192" fontId="2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92" fontId="6" fillId="0" borderId="0" xfId="15" applyNumberFormat="1" applyFont="1" applyAlignment="1">
      <alignment/>
    </xf>
    <xf numFmtId="192" fontId="5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gpielaudio.com/calculator-bandwidth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85" zoomScaleNormal="85" workbookViewId="0" topLeftCell="A1">
      <selection activeCell="B4" sqref="B4"/>
    </sheetView>
  </sheetViews>
  <sheetFormatPr defaultColWidth="9.140625" defaultRowHeight="12.75"/>
  <cols>
    <col min="1" max="1" width="9.8515625" style="7" bestFit="1" customWidth="1"/>
    <col min="2" max="4" width="17.8515625" style="3" bestFit="1" customWidth="1"/>
    <col min="5" max="5" width="17.00390625" style="3" bestFit="1" customWidth="1"/>
    <col min="6" max="6" width="5.7109375" style="3" bestFit="1" customWidth="1"/>
    <col min="7" max="7" width="7.7109375" style="4" customWidth="1"/>
    <col min="8" max="16384" width="9.140625" style="4" customWidth="1"/>
  </cols>
  <sheetData>
    <row r="1" ht="10.5">
      <c r="A1" s="5" t="s">
        <v>13</v>
      </c>
    </row>
    <row r="3" spans="1:3" ht="10.5">
      <c r="A3" s="5" t="s">
        <v>0</v>
      </c>
      <c r="B3" s="6">
        <v>4.3</v>
      </c>
      <c r="C3" s="3" t="s">
        <v>11</v>
      </c>
    </row>
    <row r="4" spans="1:3" ht="10.5">
      <c r="A4" s="5" t="s">
        <v>7</v>
      </c>
      <c r="B4" s="6">
        <v>25</v>
      </c>
      <c r="C4" s="3" t="s">
        <v>12</v>
      </c>
    </row>
    <row r="5" spans="1:3" ht="21">
      <c r="A5" s="1" t="s">
        <v>8</v>
      </c>
      <c r="B5" s="2">
        <v>44100</v>
      </c>
      <c r="C5" s="3" t="s">
        <v>21</v>
      </c>
    </row>
    <row r="6" spans="1:5" ht="31.5">
      <c r="A6" s="1" t="s">
        <v>6</v>
      </c>
      <c r="B6" s="3">
        <f>LOG(((2*B3^2+1)/(2*B3^2))+SQRT(((((2*B3^2+1)/(B3^2))^2)/4)-1))/(LOG(2))</f>
        <v>0.33475897520163833</v>
      </c>
      <c r="C6" s="14" t="s">
        <v>18</v>
      </c>
      <c r="D6" s="15" t="str">
        <f>CONCATENATE("1 / ",TEXT(1/B6,"0,0"))</f>
        <v>1 / 3,0</v>
      </c>
      <c r="E6" s="14" t="s">
        <v>19</v>
      </c>
    </row>
    <row r="7" spans="1:3" ht="10.5">
      <c r="A7" s="5" t="s">
        <v>14</v>
      </c>
      <c r="B7" s="3">
        <f>(SQRT(1+1/(4*$B$3^2))-1/(2*$B$3))</f>
        <v>0.8904586428796912</v>
      </c>
      <c r="C7" s="3" t="s">
        <v>16</v>
      </c>
    </row>
    <row r="8" spans="1:3" ht="10.5">
      <c r="A8" s="5" t="s">
        <v>15</v>
      </c>
      <c r="B8" s="3">
        <f>(SQRT(1+1/(4*$B$3^2))+1/(2*$B$3))</f>
        <v>1.123016782414575</v>
      </c>
      <c r="C8" s="3" t="s">
        <v>17</v>
      </c>
    </row>
    <row r="10" spans="1:7" ht="21">
      <c r="A10" s="8" t="s">
        <v>2</v>
      </c>
      <c r="B10" s="9" t="s">
        <v>3</v>
      </c>
      <c r="C10" s="9" t="s">
        <v>4</v>
      </c>
      <c r="D10" s="9" t="s">
        <v>5</v>
      </c>
      <c r="E10" s="9" t="s">
        <v>1</v>
      </c>
      <c r="F10" s="9" t="s">
        <v>0</v>
      </c>
      <c r="G10" s="12" t="s">
        <v>20</v>
      </c>
    </row>
    <row r="11" spans="1:7" ht="10.5">
      <c r="A11" s="10">
        <v>1</v>
      </c>
      <c r="B11" s="19">
        <f>B4</f>
        <v>25</v>
      </c>
      <c r="C11" s="20">
        <f>B11*$B$7</f>
        <v>22.26146607199228</v>
      </c>
      <c r="D11" s="20">
        <f>B11*$B$8</f>
        <v>28.075419560364374</v>
      </c>
      <c r="E11" s="19">
        <f>D11-C11</f>
        <v>5.813953488372093</v>
      </c>
      <c r="F11" s="11">
        <f>B11/E11</f>
        <v>4.3</v>
      </c>
      <c r="G11" s="13" t="str">
        <f>IF(B11&gt;$B$5/2,"No","Yes")</f>
        <v>Yes</v>
      </c>
    </row>
    <row r="12" spans="1:7" ht="10.5">
      <c r="A12" s="10">
        <f>A11+1</f>
        <v>2</v>
      </c>
      <c r="B12" s="19">
        <f>C12/$B$7</f>
        <v>31.529167339619622</v>
      </c>
      <c r="C12" s="20">
        <f>D11</f>
        <v>28.075419560364374</v>
      </c>
      <c r="D12" s="19">
        <f>B12*$B$8</f>
        <v>35.40778405795033</v>
      </c>
      <c r="E12" s="19">
        <f aca="true" t="shared" si="0" ref="E12:E38">D12-C12</f>
        <v>7.3323644975859565</v>
      </c>
      <c r="F12" s="11">
        <f aca="true" t="shared" si="1" ref="F12:F38">B12/E12</f>
        <v>4.300000000000002</v>
      </c>
      <c r="G12" s="13" t="str">
        <f aca="true" t="shared" si="2" ref="G12:G75">IF(B12&gt;$B$5/2,"No","Yes")</f>
        <v>Yes</v>
      </c>
    </row>
    <row r="13" spans="1:7" ht="10.5">
      <c r="A13" s="10">
        <f aca="true" t="shared" si="3" ref="A13:A38">A12+1</f>
        <v>3</v>
      </c>
      <c r="B13" s="19">
        <f>C13/$B$7</f>
        <v>39.76353572518946</v>
      </c>
      <c r="C13" s="19">
        <f aca="true" t="shared" si="4" ref="C13:C38">D12</f>
        <v>35.40778405795033</v>
      </c>
      <c r="D13" s="19">
        <f aca="true" t="shared" si="5" ref="D13:D38">B13*$B$8</f>
        <v>44.65511794752927</v>
      </c>
      <c r="E13" s="19">
        <f t="shared" si="0"/>
        <v>9.24733388957894</v>
      </c>
      <c r="F13" s="11">
        <f t="shared" si="1"/>
        <v>4.3000000000000025</v>
      </c>
      <c r="G13" s="13" t="str">
        <f t="shared" si="2"/>
        <v>Yes</v>
      </c>
    </row>
    <row r="14" spans="1:7" ht="10.5">
      <c r="A14" s="10">
        <f t="shared" si="3"/>
        <v>4</v>
      </c>
      <c r="B14" s="19">
        <f aca="true" t="shared" si="6" ref="B13:B38">C14/$B$7</f>
        <v>50.148446875777665</v>
      </c>
      <c r="C14" s="19">
        <f t="shared" si="4"/>
        <v>44.65511794752927</v>
      </c>
      <c r="D14" s="19">
        <f t="shared" si="5"/>
        <v>56.31754745352408</v>
      </c>
      <c r="E14" s="19">
        <f t="shared" si="0"/>
        <v>11.662429505994808</v>
      </c>
      <c r="F14" s="11">
        <f t="shared" si="1"/>
        <v>4.299999999999999</v>
      </c>
      <c r="G14" s="13" t="str">
        <f t="shared" si="2"/>
        <v>Yes</v>
      </c>
    </row>
    <row r="15" spans="1:7" ht="10.5">
      <c r="A15" s="10">
        <f t="shared" si="3"/>
        <v>5</v>
      </c>
      <c r="B15" s="19">
        <f t="shared" si="6"/>
        <v>63.245550934736755</v>
      </c>
      <c r="C15" s="19">
        <f t="shared" si="4"/>
        <v>56.31754745352408</v>
      </c>
      <c r="D15" s="19">
        <f t="shared" si="5"/>
        <v>71.02581511276519</v>
      </c>
      <c r="E15" s="19">
        <f t="shared" si="0"/>
        <v>14.708267659241109</v>
      </c>
      <c r="F15" s="11">
        <f t="shared" si="1"/>
        <v>4.299999999999999</v>
      </c>
      <c r="G15" s="13" t="str">
        <f t="shared" si="2"/>
        <v>Yes</v>
      </c>
    </row>
    <row r="16" spans="1:7" ht="10.5">
      <c r="A16" s="10">
        <f t="shared" si="3"/>
        <v>6</v>
      </c>
      <c r="B16" s="19">
        <f t="shared" si="6"/>
        <v>79.76318235631005</v>
      </c>
      <c r="C16" s="19">
        <f t="shared" si="4"/>
        <v>71.02581511276519</v>
      </c>
      <c r="D16" s="19">
        <f t="shared" si="5"/>
        <v>89.57539240493031</v>
      </c>
      <c r="E16" s="19">
        <f t="shared" si="0"/>
        <v>18.549577292165125</v>
      </c>
      <c r="F16" s="11">
        <f t="shared" si="1"/>
        <v>4.300000000000001</v>
      </c>
      <c r="G16" s="13" t="str">
        <f t="shared" si="2"/>
        <v>Yes</v>
      </c>
    </row>
    <row r="17" spans="1:7" ht="10.5">
      <c r="A17" s="10">
        <f t="shared" si="3"/>
        <v>7</v>
      </c>
      <c r="B17" s="19">
        <f t="shared" si="6"/>
        <v>100.5946689621078</v>
      </c>
      <c r="C17" s="19">
        <f t="shared" si="4"/>
        <v>89.57539240493031</v>
      </c>
      <c r="D17" s="19">
        <f t="shared" si="5"/>
        <v>112.96950146588561</v>
      </c>
      <c r="E17" s="19">
        <f t="shared" si="0"/>
        <v>23.3941090609553</v>
      </c>
      <c r="F17" s="11">
        <f t="shared" si="1"/>
        <v>4.300000000000001</v>
      </c>
      <c r="G17" s="13" t="str">
        <f t="shared" si="2"/>
        <v>Yes</v>
      </c>
    </row>
    <row r="18" spans="1:7" ht="10.5">
      <c r="A18" s="10">
        <f t="shared" si="3"/>
        <v>8</v>
      </c>
      <c r="B18" s="19">
        <f t="shared" si="6"/>
        <v>126.86664604719748</v>
      </c>
      <c r="C18" s="19">
        <f t="shared" si="4"/>
        <v>112.96950146588561</v>
      </c>
      <c r="D18" s="19">
        <f t="shared" si="5"/>
        <v>142.47337263965247</v>
      </c>
      <c r="E18" s="19">
        <f t="shared" si="0"/>
        <v>29.503871173766854</v>
      </c>
      <c r="F18" s="11">
        <f t="shared" si="1"/>
        <v>4.3</v>
      </c>
      <c r="G18" s="13" t="str">
        <f t="shared" si="2"/>
        <v>Yes</v>
      </c>
    </row>
    <row r="19" spans="1:7" ht="10.5">
      <c r="A19" s="10">
        <f t="shared" si="3"/>
        <v>9</v>
      </c>
      <c r="B19" s="19">
        <f t="shared" si="6"/>
        <v>159.99998852153527</v>
      </c>
      <c r="C19" s="19">
        <f t="shared" si="4"/>
        <v>142.47337263965247</v>
      </c>
      <c r="D19" s="19">
        <f t="shared" si="5"/>
        <v>179.68267229582347</v>
      </c>
      <c r="E19" s="19">
        <f t="shared" si="0"/>
        <v>37.209299656171</v>
      </c>
      <c r="F19" s="11">
        <f t="shared" si="1"/>
        <v>4.3</v>
      </c>
      <c r="G19" s="13" t="str">
        <f t="shared" si="2"/>
        <v>Yes</v>
      </c>
    </row>
    <row r="20" spans="1:7" ht="10.5">
      <c r="A20" s="10">
        <f>A19+1</f>
        <v>10</v>
      </c>
      <c r="B20" s="19">
        <f>C20/$B$7</f>
        <v>201.78665649730817</v>
      </c>
      <c r="C20" s="19">
        <f>D19</f>
        <v>179.68267229582347</v>
      </c>
      <c r="D20" s="19">
        <f>B20*$B$8</f>
        <v>226.6098017138021</v>
      </c>
      <c r="E20" s="19">
        <f>D20-C20</f>
        <v>46.92712941797865</v>
      </c>
      <c r="F20" s="11">
        <f>B20/E20</f>
        <v>4.3</v>
      </c>
      <c r="G20" s="13" t="str">
        <f t="shared" si="2"/>
        <v>Yes</v>
      </c>
    </row>
    <row r="21" spans="1:7" ht="10.5">
      <c r="A21" s="10">
        <f>A20+1</f>
        <v>11</v>
      </c>
      <c r="B21" s="19">
        <f>C21/$B$7</f>
        <v>254.4866103842389</v>
      </c>
      <c r="C21" s="19">
        <f>D20</f>
        <v>226.6098017138021</v>
      </c>
      <c r="D21" s="19">
        <f>B21*$B$8</f>
        <v>285.7927343612995</v>
      </c>
      <c r="E21" s="19">
        <f>D21-C21</f>
        <v>59.18293264749738</v>
      </c>
      <c r="F21" s="11">
        <f>B21/E21</f>
        <v>4.3000000000000025</v>
      </c>
      <c r="G21" s="13" t="str">
        <f t="shared" si="2"/>
        <v>Yes</v>
      </c>
    </row>
    <row r="22" spans="1:7" ht="10.5">
      <c r="A22" s="10">
        <f>A21+1</f>
        <v>12</v>
      </c>
      <c r="B22" s="19">
        <f>C22/$B$7</f>
        <v>320.95003697988994</v>
      </c>
      <c r="C22" s="19">
        <f>D21</f>
        <v>285.7927343612995</v>
      </c>
      <c r="D22" s="19">
        <f>B22*$B$8</f>
        <v>360.4322778449948</v>
      </c>
      <c r="E22" s="19">
        <f>D22-C22</f>
        <v>74.63954348369532</v>
      </c>
      <c r="F22" s="11">
        <f>B22/E22</f>
        <v>4.300000000000001</v>
      </c>
      <c r="G22" s="13" t="str">
        <f t="shared" si="2"/>
        <v>Yes</v>
      </c>
    </row>
    <row r="23" spans="1:7" ht="10.5">
      <c r="A23" s="10">
        <f>A22+1</f>
        <v>13</v>
      </c>
      <c r="B23" s="19">
        <f>C23/$B$7</f>
        <v>404.7714969438422</v>
      </c>
      <c r="C23" s="19">
        <f>D22</f>
        <v>360.4322778449948</v>
      </c>
      <c r="D23" s="19">
        <f>B23*$B$8</f>
        <v>454.5651841110046</v>
      </c>
      <c r="E23" s="19">
        <f>D23-C23</f>
        <v>94.1329062660098</v>
      </c>
      <c r="F23" s="11">
        <f>B23/E23</f>
        <v>4.300000000000001</v>
      </c>
      <c r="G23" s="13" t="str">
        <f t="shared" si="2"/>
        <v>Yes</v>
      </c>
    </row>
    <row r="24" spans="1:7" ht="10.5">
      <c r="A24" s="10">
        <f>A23+1</f>
        <v>14</v>
      </c>
      <c r="B24" s="19">
        <f>C24/$B$7</f>
        <v>510.4843304580293</v>
      </c>
      <c r="C24" s="19">
        <f>D23</f>
        <v>454.5651841110046</v>
      </c>
      <c r="D24" s="19">
        <f>B24*$B$8</f>
        <v>573.2824702640347</v>
      </c>
      <c r="E24" s="19">
        <f>D24-C24</f>
        <v>118.7172861530301</v>
      </c>
      <c r="F24" s="11">
        <f>B24/E24</f>
        <v>4.299999999999999</v>
      </c>
      <c r="G24" s="13" t="str">
        <f t="shared" si="2"/>
        <v>Yes</v>
      </c>
    </row>
    <row r="25" spans="1:7" ht="10.5">
      <c r="A25" s="10">
        <f t="shared" si="3"/>
        <v>15</v>
      </c>
      <c r="B25" s="19">
        <f t="shared" si="6"/>
        <v>643.8058351705955</v>
      </c>
      <c r="C25" s="19">
        <f t="shared" si="4"/>
        <v>573.2824702640347</v>
      </c>
      <c r="D25" s="19">
        <f t="shared" si="5"/>
        <v>723.0047575130103</v>
      </c>
      <c r="E25" s="19">
        <f t="shared" si="0"/>
        <v>149.7222872489756</v>
      </c>
      <c r="F25" s="11">
        <f t="shared" si="1"/>
        <v>4.300000000000003</v>
      </c>
      <c r="G25" s="13" t="str">
        <f t="shared" si="2"/>
        <v>Yes</v>
      </c>
    </row>
    <row r="26" spans="1:7" ht="10.5">
      <c r="A26" s="10">
        <f t="shared" si="3"/>
        <v>16</v>
      </c>
      <c r="B26" s="19">
        <f t="shared" si="6"/>
        <v>811.946476452691</v>
      </c>
      <c r="C26" s="19">
        <f t="shared" si="4"/>
        <v>723.0047575130103</v>
      </c>
      <c r="D26" s="19">
        <f t="shared" si="5"/>
        <v>911.8295194787524</v>
      </c>
      <c r="E26" s="19">
        <f t="shared" si="0"/>
        <v>188.82476196574214</v>
      </c>
      <c r="F26" s="11">
        <f t="shared" si="1"/>
        <v>4.299999999999999</v>
      </c>
      <c r="G26" s="13" t="str">
        <f t="shared" si="2"/>
        <v>Yes</v>
      </c>
    </row>
    <row r="27" spans="1:7" ht="10.5">
      <c r="A27" s="10">
        <f t="shared" si="3"/>
        <v>17</v>
      </c>
      <c r="B27" s="19">
        <f t="shared" si="6"/>
        <v>1023.9998530756567</v>
      </c>
      <c r="C27" s="19">
        <f t="shared" si="4"/>
        <v>911.8295194787524</v>
      </c>
      <c r="D27" s="19">
        <f t="shared" si="5"/>
        <v>1149.9690201940214</v>
      </c>
      <c r="E27" s="19">
        <f t="shared" si="0"/>
        <v>238.13950071526892</v>
      </c>
      <c r="F27" s="11">
        <f t="shared" si="1"/>
        <v>4.300000000000002</v>
      </c>
      <c r="G27" s="13" t="str">
        <f t="shared" si="2"/>
        <v>Yes</v>
      </c>
    </row>
    <row r="28" spans="1:7" ht="10.5">
      <c r="A28" s="10">
        <f t="shared" si="3"/>
        <v>18</v>
      </c>
      <c r="B28" s="19">
        <f t="shared" si="6"/>
        <v>1291.4345089347314</v>
      </c>
      <c r="C28" s="19">
        <f t="shared" si="4"/>
        <v>1149.9690201940214</v>
      </c>
      <c r="D28" s="19">
        <f t="shared" si="5"/>
        <v>1450.3026269230286</v>
      </c>
      <c r="E28" s="19">
        <f t="shared" si="0"/>
        <v>300.3336067290072</v>
      </c>
      <c r="F28" s="11">
        <f t="shared" si="1"/>
        <v>4.300000000000002</v>
      </c>
      <c r="G28" s="13" t="str">
        <f t="shared" si="2"/>
        <v>Yes</v>
      </c>
    </row>
    <row r="29" spans="1:7" ht="10.5">
      <c r="A29" s="10">
        <f t="shared" si="3"/>
        <v>19</v>
      </c>
      <c r="B29" s="19">
        <f t="shared" si="6"/>
        <v>1628.7141896145054</v>
      </c>
      <c r="C29" s="19">
        <f t="shared" si="4"/>
        <v>1450.3026269230286</v>
      </c>
      <c r="D29" s="19">
        <f t="shared" si="5"/>
        <v>1829.0733686938436</v>
      </c>
      <c r="E29" s="19">
        <f t="shared" si="0"/>
        <v>378.770741770815</v>
      </c>
      <c r="F29" s="11">
        <f t="shared" si="1"/>
        <v>4.3000000000000025</v>
      </c>
      <c r="G29" s="13" t="str">
        <f t="shared" si="2"/>
        <v>Yes</v>
      </c>
    </row>
    <row r="30" spans="1:7" ht="10.5">
      <c r="A30" s="10">
        <f t="shared" si="3"/>
        <v>20</v>
      </c>
      <c r="B30" s="19">
        <f t="shared" si="6"/>
        <v>2054.080089310748</v>
      </c>
      <c r="C30" s="19">
        <f t="shared" si="4"/>
        <v>1829.0733686938436</v>
      </c>
      <c r="D30" s="19">
        <f t="shared" si="5"/>
        <v>2306.766412719599</v>
      </c>
      <c r="E30" s="19">
        <f t="shared" si="0"/>
        <v>477.6930440257554</v>
      </c>
      <c r="F30" s="11">
        <f t="shared" si="1"/>
        <v>4.3</v>
      </c>
      <c r="G30" s="13" t="str">
        <f t="shared" si="2"/>
        <v>Yes</v>
      </c>
    </row>
    <row r="31" spans="1:7" ht="10.5">
      <c r="A31" s="10">
        <f t="shared" si="3"/>
        <v>21</v>
      </c>
      <c r="B31" s="19">
        <f t="shared" si="6"/>
        <v>2590.5373945943757</v>
      </c>
      <c r="C31" s="19">
        <f t="shared" si="4"/>
        <v>2306.766412719599</v>
      </c>
      <c r="D31" s="19">
        <f t="shared" si="5"/>
        <v>2909.216969602012</v>
      </c>
      <c r="E31" s="19">
        <f t="shared" si="0"/>
        <v>602.4505568824129</v>
      </c>
      <c r="F31" s="11">
        <f t="shared" si="1"/>
        <v>4.3</v>
      </c>
      <c r="G31" s="13" t="str">
        <f t="shared" si="2"/>
        <v>Yes</v>
      </c>
    </row>
    <row r="32" spans="1:7" ht="10.5">
      <c r="A32" s="10">
        <f t="shared" si="3"/>
        <v>22</v>
      </c>
      <c r="B32" s="19">
        <f t="shared" si="6"/>
        <v>3267.099480548332</v>
      </c>
      <c r="C32" s="19">
        <f t="shared" si="4"/>
        <v>2909.216969602012</v>
      </c>
      <c r="D32" s="19">
        <f t="shared" si="5"/>
        <v>3669.007546473717</v>
      </c>
      <c r="E32" s="19">
        <f t="shared" si="0"/>
        <v>759.7905768717051</v>
      </c>
      <c r="F32" s="11">
        <f t="shared" si="1"/>
        <v>4.3</v>
      </c>
      <c r="G32" s="13" t="str">
        <f t="shared" si="2"/>
        <v>Yes</v>
      </c>
    </row>
    <row r="33" spans="1:7" ht="10.5">
      <c r="A33" s="10">
        <f t="shared" si="3"/>
        <v>23</v>
      </c>
      <c r="B33" s="19">
        <f t="shared" si="6"/>
        <v>4120.357049495708</v>
      </c>
      <c r="C33" s="19">
        <f t="shared" si="4"/>
        <v>3669.007546473717</v>
      </c>
      <c r="D33" s="19">
        <f t="shared" si="5"/>
        <v>4627.230116123882</v>
      </c>
      <c r="E33" s="19">
        <f t="shared" si="0"/>
        <v>958.222569650165</v>
      </c>
      <c r="F33" s="11">
        <f t="shared" si="1"/>
        <v>4.299999999999999</v>
      </c>
      <c r="G33" s="13" t="str">
        <f t="shared" si="2"/>
        <v>Yes</v>
      </c>
    </row>
    <row r="34" spans="1:7" ht="10.5">
      <c r="A34" s="10">
        <f t="shared" si="3"/>
        <v>24</v>
      </c>
      <c r="B34" s="19">
        <f t="shared" si="6"/>
        <v>5196.457076501262</v>
      </c>
      <c r="C34" s="19">
        <f t="shared" si="4"/>
        <v>4627.230116123882</v>
      </c>
      <c r="D34" s="19">
        <f t="shared" si="5"/>
        <v>5835.708506007896</v>
      </c>
      <c r="E34" s="19">
        <f t="shared" si="0"/>
        <v>1208.4783898840142</v>
      </c>
      <c r="F34" s="11">
        <f t="shared" si="1"/>
        <v>4.300000000000001</v>
      </c>
      <c r="G34" s="13" t="str">
        <f t="shared" si="2"/>
        <v>Yes</v>
      </c>
    </row>
    <row r="35" spans="1:7" ht="10.5">
      <c r="A35" s="10">
        <f t="shared" si="3"/>
        <v>25</v>
      </c>
      <c r="B35" s="19">
        <f t="shared" si="6"/>
        <v>6553.598589526355</v>
      </c>
      <c r="C35" s="19">
        <f t="shared" si="4"/>
        <v>5835.708506007896</v>
      </c>
      <c r="D35" s="19">
        <f t="shared" si="5"/>
        <v>7359.801201246583</v>
      </c>
      <c r="E35" s="19">
        <f t="shared" si="0"/>
        <v>1524.0926952386872</v>
      </c>
      <c r="F35" s="11">
        <f t="shared" si="1"/>
        <v>4.3</v>
      </c>
      <c r="G35" s="13" t="str">
        <f t="shared" si="2"/>
        <v>Yes</v>
      </c>
    </row>
    <row r="36" spans="1:7" ht="10.5">
      <c r="A36" s="10">
        <f t="shared" si="3"/>
        <v>26</v>
      </c>
      <c r="B36" s="19">
        <f t="shared" si="6"/>
        <v>8265.180264234863</v>
      </c>
      <c r="C36" s="19">
        <f t="shared" si="4"/>
        <v>7359.801201246583</v>
      </c>
      <c r="D36" s="19">
        <f t="shared" si="5"/>
        <v>9281.936146417482</v>
      </c>
      <c r="E36" s="19">
        <f t="shared" si="0"/>
        <v>1922.1349451708984</v>
      </c>
      <c r="F36" s="11">
        <f t="shared" si="1"/>
        <v>4.3</v>
      </c>
      <c r="G36" s="13" t="str">
        <f t="shared" si="2"/>
        <v>Yes</v>
      </c>
    </row>
    <row r="37" spans="1:7" ht="10.5">
      <c r="A37" s="10">
        <f t="shared" si="3"/>
        <v>27</v>
      </c>
      <c r="B37" s="19">
        <f t="shared" si="6"/>
        <v>10423.7700657273</v>
      </c>
      <c r="C37" s="19">
        <f t="shared" si="4"/>
        <v>9281.936146417482</v>
      </c>
      <c r="D37" s="19">
        <f t="shared" si="5"/>
        <v>11706.068719842435</v>
      </c>
      <c r="E37" s="19">
        <f t="shared" si="0"/>
        <v>2424.132573424953</v>
      </c>
      <c r="F37" s="11">
        <f t="shared" si="1"/>
        <v>4.300000000000001</v>
      </c>
      <c r="G37" s="13" t="str">
        <f t="shared" si="2"/>
        <v>Yes</v>
      </c>
    </row>
    <row r="38" spans="1:7" ht="10.5">
      <c r="A38" s="10">
        <f t="shared" si="3"/>
        <v>28</v>
      </c>
      <c r="B38" s="19">
        <f t="shared" si="6"/>
        <v>13146.111628481354</v>
      </c>
      <c r="C38" s="19">
        <f t="shared" si="4"/>
        <v>11706.068719842435</v>
      </c>
      <c r="D38" s="19">
        <f t="shared" si="5"/>
        <v>14763.303982279958</v>
      </c>
      <c r="E38" s="19">
        <f t="shared" si="0"/>
        <v>3057.2352624375235</v>
      </c>
      <c r="F38" s="11">
        <f t="shared" si="1"/>
        <v>4.300000000000001</v>
      </c>
      <c r="G38" s="13" t="str">
        <f t="shared" si="2"/>
        <v>Yes</v>
      </c>
    </row>
    <row r="39" spans="1:7" ht="10.5">
      <c r="A39" s="10">
        <f aca="true" t="shared" si="7" ref="A39:A44">A38+1</f>
        <v>29</v>
      </c>
      <c r="B39" s="19">
        <f aca="true" t="shared" si="8" ref="B39:B44">C39/$B$7</f>
        <v>16579.438135988323</v>
      </c>
      <c r="C39" s="19">
        <f aca="true" t="shared" si="9" ref="C39:C44">D38</f>
        <v>14763.303982279958</v>
      </c>
      <c r="D39" s="19">
        <f aca="true" t="shared" si="10" ref="D39:D44">B39*$B$8</f>
        <v>18618.987269719102</v>
      </c>
      <c r="E39" s="19">
        <f aca="true" t="shared" si="11" ref="E39:E44">D39-C39</f>
        <v>3855.683287439144</v>
      </c>
      <c r="F39" s="11">
        <f aca="true" t="shared" si="12" ref="F39:F44">B39/E39</f>
        <v>4.300000000000001</v>
      </c>
      <c r="G39" s="13" t="str">
        <f t="shared" si="2"/>
        <v>Yes</v>
      </c>
    </row>
    <row r="40" spans="1:7" ht="10.5">
      <c r="A40" s="10">
        <f t="shared" si="7"/>
        <v>30</v>
      </c>
      <c r="B40" s="19">
        <f t="shared" si="8"/>
        <v>20909.43517545788</v>
      </c>
      <c r="C40" s="19">
        <f t="shared" si="9"/>
        <v>18618.987269719102</v>
      </c>
      <c r="D40" s="19">
        <f t="shared" si="10"/>
        <v>23481.64661284884</v>
      </c>
      <c r="E40" s="19">
        <f t="shared" si="11"/>
        <v>4862.659343129737</v>
      </c>
      <c r="F40" s="11">
        <f t="shared" si="12"/>
        <v>4.300000000000002</v>
      </c>
      <c r="G40" s="13" t="str">
        <f t="shared" si="2"/>
        <v>Yes</v>
      </c>
    </row>
    <row r="41" spans="1:7" ht="10.5">
      <c r="A41" s="10">
        <f t="shared" si="7"/>
        <v>31</v>
      </c>
      <c r="B41" s="19">
        <f t="shared" si="8"/>
        <v>26370.28322495761</v>
      </c>
      <c r="C41" s="19">
        <f t="shared" si="9"/>
        <v>23481.64661284884</v>
      </c>
      <c r="D41" s="19">
        <f t="shared" si="10"/>
        <v>29614.270618652936</v>
      </c>
      <c r="E41" s="19">
        <f t="shared" si="11"/>
        <v>6132.624005804097</v>
      </c>
      <c r="F41" s="11">
        <f t="shared" si="12"/>
        <v>4.299999999999999</v>
      </c>
      <c r="G41" s="13" t="str">
        <f t="shared" si="2"/>
        <v>No</v>
      </c>
    </row>
    <row r="42" spans="1:7" ht="10.5">
      <c r="A42" s="10">
        <f t="shared" si="7"/>
        <v>32</v>
      </c>
      <c r="B42" s="19">
        <f t="shared" si="8"/>
        <v>33257.322903714106</v>
      </c>
      <c r="C42" s="19">
        <f t="shared" si="9"/>
        <v>29614.270618652936</v>
      </c>
      <c r="D42" s="19">
        <f t="shared" si="10"/>
        <v>37348.53175905156</v>
      </c>
      <c r="E42" s="19">
        <f t="shared" si="11"/>
        <v>7734.261140398627</v>
      </c>
      <c r="F42" s="11">
        <f t="shared" si="12"/>
        <v>4.300000000000002</v>
      </c>
      <c r="G42" s="13" t="str">
        <f t="shared" si="2"/>
        <v>No</v>
      </c>
    </row>
    <row r="43" spans="1:7" ht="10.5">
      <c r="A43" s="10">
        <f t="shared" si="7"/>
        <v>33</v>
      </c>
      <c r="B43" s="19">
        <f t="shared" si="8"/>
        <v>41943.02796395865</v>
      </c>
      <c r="C43" s="19">
        <f t="shared" si="9"/>
        <v>37348.53175905156</v>
      </c>
      <c r="D43" s="19">
        <f t="shared" si="10"/>
        <v>47102.72430880938</v>
      </c>
      <c r="E43" s="19">
        <f t="shared" si="11"/>
        <v>9754.19254975782</v>
      </c>
      <c r="F43" s="11">
        <f t="shared" si="12"/>
        <v>4.3000000000000025</v>
      </c>
      <c r="G43" s="13" t="str">
        <f t="shared" si="2"/>
        <v>No</v>
      </c>
    </row>
    <row r="44" spans="1:7" ht="10.5">
      <c r="A44" s="10">
        <f t="shared" si="7"/>
        <v>34</v>
      </c>
      <c r="B44" s="19">
        <f t="shared" si="8"/>
        <v>52897.1498962399</v>
      </c>
      <c r="C44" s="19">
        <f t="shared" si="9"/>
        <v>47102.72430880938</v>
      </c>
      <c r="D44" s="19">
        <f t="shared" si="10"/>
        <v>59404.3870753768</v>
      </c>
      <c r="E44" s="19">
        <f t="shared" si="11"/>
        <v>12301.662766567417</v>
      </c>
      <c r="F44" s="11">
        <f t="shared" si="12"/>
        <v>4.300000000000001</v>
      </c>
      <c r="G44" s="13" t="str">
        <f t="shared" si="2"/>
        <v>No</v>
      </c>
    </row>
    <row r="45" spans="1:7" ht="10.5">
      <c r="A45" s="10">
        <f aca="true" t="shared" si="13" ref="A45:A59">A44+1</f>
        <v>35</v>
      </c>
      <c r="B45" s="19">
        <f aca="true" t="shared" si="14" ref="B45:B59">C45/$B$7</f>
        <v>66712.12363469962</v>
      </c>
      <c r="C45" s="19">
        <f aca="true" t="shared" si="15" ref="C45:C59">D44</f>
        <v>59404.3870753768</v>
      </c>
      <c r="D45" s="19">
        <f aca="true" t="shared" si="16" ref="D45:D59">B45*$B$8</f>
        <v>74918.83443228368</v>
      </c>
      <c r="E45" s="19">
        <f aca="true" t="shared" si="17" ref="E45:E59">D45-C45</f>
        <v>15514.44735690688</v>
      </c>
      <c r="F45" s="11">
        <f aca="true" t="shared" si="18" ref="F45:F59">B45/E45</f>
        <v>4.3000000000000025</v>
      </c>
      <c r="G45" s="13" t="str">
        <f t="shared" si="2"/>
        <v>No</v>
      </c>
    </row>
    <row r="46" spans="1:7" ht="10.5">
      <c r="A46" s="10">
        <f t="shared" si="13"/>
        <v>36</v>
      </c>
      <c r="B46" s="19">
        <f t="shared" si="14"/>
        <v>84135.10838639349</v>
      </c>
      <c r="C46" s="19">
        <f t="shared" si="15"/>
        <v>74918.83443228368</v>
      </c>
      <c r="D46" s="19">
        <f t="shared" si="16"/>
        <v>94485.13870818913</v>
      </c>
      <c r="E46" s="19">
        <f t="shared" si="17"/>
        <v>19566.30427590545</v>
      </c>
      <c r="F46" s="11">
        <f t="shared" si="18"/>
        <v>4.3000000000000025</v>
      </c>
      <c r="G46" s="13" t="str">
        <f t="shared" si="2"/>
        <v>No</v>
      </c>
    </row>
    <row r="47" spans="1:7" ht="10.5">
      <c r="A47" s="10">
        <f t="shared" si="13"/>
        <v>37</v>
      </c>
      <c r="B47" s="19">
        <f t="shared" si="14"/>
        <v>106108.39645806537</v>
      </c>
      <c r="C47" s="19">
        <f t="shared" si="15"/>
        <v>94485.13870818913</v>
      </c>
      <c r="D47" s="19">
        <f t="shared" si="16"/>
        <v>119161.50997750665</v>
      </c>
      <c r="E47" s="19">
        <f t="shared" si="17"/>
        <v>24676.37126931752</v>
      </c>
      <c r="F47" s="11">
        <f t="shared" si="18"/>
        <v>4.300000000000002</v>
      </c>
      <c r="G47" s="13" t="str">
        <f t="shared" si="2"/>
        <v>No</v>
      </c>
    </row>
    <row r="48" spans="1:7" ht="10.5">
      <c r="A48" s="10">
        <f t="shared" si="13"/>
        <v>38</v>
      </c>
      <c r="B48" s="19">
        <f t="shared" si="14"/>
        <v>133820.3755226018</v>
      </c>
      <c r="C48" s="19">
        <f t="shared" si="15"/>
        <v>119161.50997750665</v>
      </c>
      <c r="D48" s="19">
        <f t="shared" si="16"/>
        <v>150282.5275409024</v>
      </c>
      <c r="E48" s="19">
        <f t="shared" si="17"/>
        <v>31121.017563395755</v>
      </c>
      <c r="F48" s="11">
        <f t="shared" si="18"/>
        <v>4.300000000000002</v>
      </c>
      <c r="G48" s="13" t="str">
        <f t="shared" si="2"/>
        <v>No</v>
      </c>
    </row>
    <row r="49" spans="1:7" ht="10.5">
      <c r="A49" s="10">
        <f t="shared" si="13"/>
        <v>39</v>
      </c>
      <c r="B49" s="19">
        <f t="shared" si="14"/>
        <v>168769.80053211396</v>
      </c>
      <c r="C49" s="19">
        <f t="shared" si="15"/>
        <v>150282.5275409024</v>
      </c>
      <c r="D49" s="19">
        <f t="shared" si="16"/>
        <v>189531.31836232424</v>
      </c>
      <c r="E49" s="19">
        <f t="shared" si="17"/>
        <v>39248.79082142183</v>
      </c>
      <c r="F49" s="11">
        <f t="shared" si="18"/>
        <v>4.3000000000000025</v>
      </c>
      <c r="G49" s="13" t="str">
        <f t="shared" si="2"/>
        <v>No</v>
      </c>
    </row>
    <row r="50" spans="1:7" ht="10.5">
      <c r="A50" s="10">
        <f t="shared" si="13"/>
        <v>40</v>
      </c>
      <c r="B50" s="19">
        <f t="shared" si="14"/>
        <v>212846.85131404983</v>
      </c>
      <c r="C50" s="19">
        <f t="shared" si="15"/>
        <v>189531.31836232424</v>
      </c>
      <c r="D50" s="19">
        <f t="shared" si="16"/>
        <v>239030.58610977768</v>
      </c>
      <c r="E50" s="19">
        <f t="shared" si="17"/>
        <v>49499.26774745344</v>
      </c>
      <c r="F50" s="11">
        <f t="shared" si="18"/>
        <v>4.300000000000001</v>
      </c>
      <c r="G50" s="13" t="str">
        <f t="shared" si="2"/>
        <v>No</v>
      </c>
    </row>
    <row r="51" spans="1:7" ht="10.5">
      <c r="A51" s="10">
        <f t="shared" si="13"/>
        <v>41</v>
      </c>
      <c r="B51" s="19">
        <f t="shared" si="14"/>
        <v>268435.3597116725</v>
      </c>
      <c r="C51" s="19">
        <f t="shared" si="15"/>
        <v>239030.58610977768</v>
      </c>
      <c r="D51" s="19">
        <f t="shared" si="16"/>
        <v>301457.4139497015</v>
      </c>
      <c r="E51" s="19">
        <f t="shared" si="17"/>
        <v>62426.82783992385</v>
      </c>
      <c r="F51" s="11">
        <f t="shared" si="18"/>
        <v>4.3</v>
      </c>
      <c r="G51" s="13" t="str">
        <f t="shared" si="2"/>
        <v>No</v>
      </c>
    </row>
    <row r="52" spans="1:7" ht="10.5">
      <c r="A52" s="10">
        <f t="shared" si="13"/>
        <v>42</v>
      </c>
      <c r="B52" s="19">
        <f t="shared" si="14"/>
        <v>338541.73504881246</v>
      </c>
      <c r="C52" s="19">
        <f t="shared" si="15"/>
        <v>301457.4139497015</v>
      </c>
      <c r="D52" s="19">
        <f t="shared" si="16"/>
        <v>380188.0500075649</v>
      </c>
      <c r="E52" s="19">
        <f t="shared" si="17"/>
        <v>78730.63605786336</v>
      </c>
      <c r="F52" s="11">
        <f t="shared" si="18"/>
        <v>4.3</v>
      </c>
      <c r="G52" s="13" t="str">
        <f t="shared" si="2"/>
        <v>No</v>
      </c>
    </row>
    <row r="53" spans="1:7" ht="10.5">
      <c r="A53" s="10">
        <f t="shared" si="13"/>
        <v>43</v>
      </c>
      <c r="B53" s="19">
        <f t="shared" si="14"/>
        <v>426957.5606319671</v>
      </c>
      <c r="C53" s="19">
        <f t="shared" si="15"/>
        <v>380188.0500075649</v>
      </c>
      <c r="D53" s="19">
        <f t="shared" si="16"/>
        <v>479480.5059684875</v>
      </c>
      <c r="E53" s="19">
        <f t="shared" si="17"/>
        <v>99292.45596092258</v>
      </c>
      <c r="F53" s="11">
        <f t="shared" si="18"/>
        <v>4.3</v>
      </c>
      <c r="G53" s="13" t="str">
        <f t="shared" si="2"/>
        <v>No</v>
      </c>
    </row>
    <row r="54" spans="1:7" ht="10.5">
      <c r="A54" s="10">
        <f t="shared" si="13"/>
        <v>44</v>
      </c>
      <c r="B54" s="19">
        <f t="shared" si="14"/>
        <v>538464.6550432432</v>
      </c>
      <c r="C54" s="19">
        <f t="shared" si="15"/>
        <v>479480.5059684875</v>
      </c>
      <c r="D54" s="19">
        <f t="shared" si="16"/>
        <v>604704.8443506369</v>
      </c>
      <c r="E54" s="19">
        <f t="shared" si="17"/>
        <v>125224.33838214946</v>
      </c>
      <c r="F54" s="11">
        <f t="shared" si="18"/>
        <v>4.300000000000004</v>
      </c>
      <c r="G54" s="13" t="str">
        <f t="shared" si="2"/>
        <v>No</v>
      </c>
    </row>
    <row r="55" spans="1:7" ht="10.5">
      <c r="A55" s="10">
        <f t="shared" si="13"/>
        <v>45</v>
      </c>
      <c r="B55" s="19">
        <f t="shared" si="14"/>
        <v>679093.6886131588</v>
      </c>
      <c r="C55" s="19">
        <f t="shared" si="15"/>
        <v>604704.8443506369</v>
      </c>
      <c r="D55" s="19">
        <f t="shared" si="16"/>
        <v>762633.6091443949</v>
      </c>
      <c r="E55" s="19">
        <f t="shared" si="17"/>
        <v>157928.76479375793</v>
      </c>
      <c r="F55" s="11">
        <f t="shared" si="18"/>
        <v>4.299999999999998</v>
      </c>
      <c r="G55" s="13" t="str">
        <f t="shared" si="2"/>
        <v>No</v>
      </c>
    </row>
    <row r="56" spans="1:7" ht="10.5">
      <c r="A56" s="10">
        <f t="shared" si="13"/>
        <v>46</v>
      </c>
      <c r="B56" s="19">
        <f t="shared" si="14"/>
        <v>856450.341902553</v>
      </c>
      <c r="C56" s="19">
        <f t="shared" si="15"/>
        <v>762633.6091443949</v>
      </c>
      <c r="D56" s="19">
        <f t="shared" si="16"/>
        <v>961808.1072612676</v>
      </c>
      <c r="E56" s="19">
        <f t="shared" si="17"/>
        <v>199174.49811687274</v>
      </c>
      <c r="F56" s="11">
        <f t="shared" si="18"/>
        <v>4.300000000000001</v>
      </c>
      <c r="G56" s="13" t="str">
        <f t="shared" si="2"/>
        <v>No</v>
      </c>
    </row>
    <row r="57" spans="1:7" ht="10.5">
      <c r="A57" s="10">
        <f t="shared" si="13"/>
        <v>47</v>
      </c>
      <c r="B57" s="19">
        <f t="shared" si="14"/>
        <v>1080126.6459168012</v>
      </c>
      <c r="C57" s="19">
        <f t="shared" si="15"/>
        <v>961808.1072612676</v>
      </c>
      <c r="D57" s="19">
        <f t="shared" si="16"/>
        <v>1213000.3504977329</v>
      </c>
      <c r="E57" s="19">
        <f t="shared" si="17"/>
        <v>251192.24323646526</v>
      </c>
      <c r="F57" s="11">
        <f t="shared" si="18"/>
        <v>4.3000000000000025</v>
      </c>
      <c r="G57" s="13" t="str">
        <f t="shared" si="2"/>
        <v>No</v>
      </c>
    </row>
    <row r="58" spans="1:7" ht="10.5">
      <c r="A58" s="10">
        <f t="shared" si="13"/>
        <v>48</v>
      </c>
      <c r="B58" s="19">
        <f t="shared" si="14"/>
        <v>1362219.7506837158</v>
      </c>
      <c r="C58" s="19">
        <f t="shared" si="15"/>
        <v>1213000.3504977329</v>
      </c>
      <c r="D58" s="19">
        <f t="shared" si="16"/>
        <v>1529795.641354411</v>
      </c>
      <c r="E58" s="19">
        <f t="shared" si="17"/>
        <v>316795.29085667804</v>
      </c>
      <c r="F58" s="11">
        <f t="shared" si="18"/>
        <v>4.300000000000001</v>
      </c>
      <c r="G58" s="13" t="str">
        <f t="shared" si="2"/>
        <v>No</v>
      </c>
    </row>
    <row r="59" spans="1:7" ht="10.5">
      <c r="A59" s="10">
        <f t="shared" si="13"/>
        <v>49</v>
      </c>
      <c r="B59" s="19">
        <f t="shared" si="14"/>
        <v>1717986.1789056717</v>
      </c>
      <c r="C59" s="19">
        <f t="shared" si="15"/>
        <v>1529795.641354411</v>
      </c>
      <c r="D59" s="19">
        <f t="shared" si="16"/>
        <v>1929327.3108673578</v>
      </c>
      <c r="E59" s="19">
        <f t="shared" si="17"/>
        <v>399531.66951294686</v>
      </c>
      <c r="F59" s="11">
        <f t="shared" si="18"/>
        <v>4.300000000000001</v>
      </c>
      <c r="G59" s="13" t="str">
        <f t="shared" si="2"/>
        <v>No</v>
      </c>
    </row>
    <row r="60" spans="1:7" ht="10.5">
      <c r="A60" s="10">
        <f aca="true" t="shared" si="19" ref="A60:A80">A59+1</f>
        <v>50</v>
      </c>
      <c r="B60" s="19">
        <f aca="true" t="shared" si="20" ref="B60:B80">C60/$B$7</f>
        <v>2166666.9488748247</v>
      </c>
      <c r="C60" s="19">
        <f aca="true" t="shared" si="21" ref="C60:C80">D59</f>
        <v>1929327.3108673578</v>
      </c>
      <c r="D60" s="19">
        <f aca="true" t="shared" si="22" ref="D60:D80">B60*$B$8</f>
        <v>2433203.3454894098</v>
      </c>
      <c r="E60" s="19">
        <f aca="true" t="shared" si="23" ref="E60:E80">D60-C60</f>
        <v>503876.034622052</v>
      </c>
      <c r="F60" s="11">
        <f aca="true" t="shared" si="24" ref="F60:F80">B60/E60</f>
        <v>4.3000000000000025</v>
      </c>
      <c r="G60" s="13" t="str">
        <f t="shared" si="2"/>
        <v>No</v>
      </c>
    </row>
    <row r="61" spans="1:7" ht="10.5">
      <c r="A61" s="10">
        <f t="shared" si="19"/>
        <v>51</v>
      </c>
      <c r="B61" s="19">
        <f t="shared" si="20"/>
        <v>2732528.1920118965</v>
      </c>
      <c r="C61" s="19">
        <f t="shared" si="21"/>
        <v>2433203.3454894098</v>
      </c>
      <c r="D61" s="19">
        <f t="shared" si="22"/>
        <v>3068675.018050316</v>
      </c>
      <c r="E61" s="19">
        <f t="shared" si="23"/>
        <v>635471.672560906</v>
      </c>
      <c r="F61" s="11">
        <f t="shared" si="24"/>
        <v>4.300000000000001</v>
      </c>
      <c r="G61" s="13" t="str">
        <f t="shared" si="2"/>
        <v>No</v>
      </c>
    </row>
    <row r="62" spans="1:7" ht="10.5">
      <c r="A62" s="10">
        <f t="shared" si="19"/>
        <v>52</v>
      </c>
      <c r="B62" s="19">
        <f t="shared" si="20"/>
        <v>3446173.545046854</v>
      </c>
      <c r="C62" s="19">
        <f t="shared" si="21"/>
        <v>3068675.018050316</v>
      </c>
      <c r="D62" s="19">
        <f t="shared" si="22"/>
        <v>3870110.726200747</v>
      </c>
      <c r="E62" s="19">
        <f t="shared" si="23"/>
        <v>801435.708150431</v>
      </c>
      <c r="F62" s="11">
        <f t="shared" si="24"/>
        <v>4.300000000000001</v>
      </c>
      <c r="G62" s="13" t="str">
        <f t="shared" si="2"/>
        <v>No</v>
      </c>
    </row>
    <row r="63" spans="1:7" ht="10.5">
      <c r="A63" s="10">
        <f t="shared" si="19"/>
        <v>53</v>
      </c>
      <c r="B63" s="19">
        <f t="shared" si="20"/>
        <v>4346199.295326097</v>
      </c>
      <c r="C63" s="19">
        <f t="shared" si="21"/>
        <v>3870110.726200747</v>
      </c>
      <c r="D63" s="19">
        <f t="shared" si="22"/>
        <v>4880854.748369606</v>
      </c>
      <c r="E63" s="19">
        <f t="shared" si="23"/>
        <v>1010744.0221688594</v>
      </c>
      <c r="F63" s="11">
        <f t="shared" si="24"/>
        <v>4.300000000000002</v>
      </c>
      <c r="G63" s="13" t="str">
        <f t="shared" si="2"/>
        <v>No</v>
      </c>
    </row>
    <row r="64" spans="1:7" ht="10.5">
      <c r="A64" s="10">
        <f t="shared" si="19"/>
        <v>54</v>
      </c>
      <c r="B64" s="19">
        <f t="shared" si="20"/>
        <v>5481281.794946936</v>
      </c>
      <c r="C64" s="19">
        <f t="shared" si="21"/>
        <v>4880854.748369606</v>
      </c>
      <c r="D64" s="19">
        <f t="shared" si="22"/>
        <v>6155571.444868894</v>
      </c>
      <c r="E64" s="19">
        <f t="shared" si="23"/>
        <v>1274716.696499288</v>
      </c>
      <c r="F64" s="11">
        <f t="shared" si="24"/>
        <v>4.299999999999998</v>
      </c>
      <c r="G64" s="13" t="str">
        <f t="shared" si="2"/>
        <v>No</v>
      </c>
    </row>
    <row r="65" spans="1:7" ht="10.5">
      <c r="A65" s="10">
        <f t="shared" si="19"/>
        <v>55</v>
      </c>
      <c r="B65" s="19">
        <f t="shared" si="20"/>
        <v>6912810.037939702</v>
      </c>
      <c r="C65" s="19">
        <f t="shared" si="21"/>
        <v>6155571.444868894</v>
      </c>
      <c r="D65" s="19">
        <f t="shared" si="22"/>
        <v>7763201.68625022</v>
      </c>
      <c r="E65" s="19">
        <f t="shared" si="23"/>
        <v>1607630.2413813258</v>
      </c>
      <c r="F65" s="11">
        <f t="shared" si="24"/>
        <v>4.300000000000001</v>
      </c>
      <c r="G65" s="13" t="str">
        <f t="shared" si="2"/>
        <v>No</v>
      </c>
    </row>
    <row r="66" spans="1:7" ht="10.5">
      <c r="A66" s="10">
        <f t="shared" si="19"/>
        <v>56</v>
      </c>
      <c r="B66" s="19">
        <f t="shared" si="20"/>
        <v>8718205.778928125</v>
      </c>
      <c r="C66" s="19">
        <f t="shared" si="21"/>
        <v>7763201.68625022</v>
      </c>
      <c r="D66" s="19">
        <f t="shared" si="22"/>
        <v>9790691.402280016</v>
      </c>
      <c r="E66" s="19">
        <f t="shared" si="23"/>
        <v>2027489.7160297958</v>
      </c>
      <c r="F66" s="11">
        <f t="shared" si="24"/>
        <v>4.300000000000002</v>
      </c>
      <c r="G66" s="13" t="str">
        <f t="shared" si="2"/>
        <v>No</v>
      </c>
    </row>
    <row r="67" spans="1:7" ht="10.5">
      <c r="A67" s="10">
        <f t="shared" si="19"/>
        <v>57</v>
      </c>
      <c r="B67" s="19">
        <f t="shared" si="20"/>
        <v>10995110.756202547</v>
      </c>
      <c r="C67" s="19">
        <f t="shared" si="21"/>
        <v>9790691.402280016</v>
      </c>
      <c r="D67" s="19">
        <f t="shared" si="22"/>
        <v>12347693.903722469</v>
      </c>
      <c r="E67" s="19">
        <f t="shared" si="23"/>
        <v>2557002.501442453</v>
      </c>
      <c r="F67" s="11">
        <f t="shared" si="24"/>
        <v>4.3</v>
      </c>
      <c r="G67" s="13" t="str">
        <f t="shared" si="2"/>
        <v>No</v>
      </c>
    </row>
    <row r="68" spans="1:7" ht="10.5">
      <c r="A68" s="10">
        <f t="shared" si="19"/>
        <v>58</v>
      </c>
      <c r="B68" s="19">
        <f t="shared" si="20"/>
        <v>13866667.47799847</v>
      </c>
      <c r="C68" s="19">
        <f t="shared" si="21"/>
        <v>12347693.903722469</v>
      </c>
      <c r="D68" s="19">
        <f t="shared" si="22"/>
        <v>15572500.29395467</v>
      </c>
      <c r="E68" s="19">
        <f t="shared" si="23"/>
        <v>3224806.3902322017</v>
      </c>
      <c r="F68" s="11">
        <f t="shared" si="24"/>
        <v>4.300000000000002</v>
      </c>
      <c r="G68" s="13" t="str">
        <f t="shared" si="2"/>
        <v>No</v>
      </c>
    </row>
    <row r="69" spans="1:7" ht="10.5">
      <c r="A69" s="10">
        <f t="shared" si="19"/>
        <v>59</v>
      </c>
      <c r="B69" s="19">
        <f t="shared" si="20"/>
        <v>17488179.174266998</v>
      </c>
      <c r="C69" s="19">
        <f t="shared" si="21"/>
        <v>15572500.29395467</v>
      </c>
      <c r="D69" s="19">
        <f t="shared" si="22"/>
        <v>19639518.706574902</v>
      </c>
      <c r="E69" s="19">
        <f t="shared" si="23"/>
        <v>4067018.4126202315</v>
      </c>
      <c r="F69" s="11">
        <f t="shared" si="24"/>
        <v>4.300000000000001</v>
      </c>
      <c r="G69" s="13" t="str">
        <f t="shared" si="2"/>
        <v>No</v>
      </c>
    </row>
    <row r="70" spans="1:7" ht="10.5">
      <c r="A70" s="10">
        <f t="shared" si="19"/>
        <v>60</v>
      </c>
      <c r="B70" s="19">
        <f t="shared" si="20"/>
        <v>22055509.1060286</v>
      </c>
      <c r="C70" s="19">
        <f t="shared" si="21"/>
        <v>19639518.706574902</v>
      </c>
      <c r="D70" s="19">
        <f t="shared" si="22"/>
        <v>24768706.870767597</v>
      </c>
      <c r="E70" s="19">
        <f t="shared" si="23"/>
        <v>5129188.164192695</v>
      </c>
      <c r="F70" s="11">
        <f t="shared" si="24"/>
        <v>4.3000000000000025</v>
      </c>
      <c r="G70" s="13" t="str">
        <f t="shared" si="2"/>
        <v>No</v>
      </c>
    </row>
    <row r="71" spans="1:7" ht="10.5">
      <c r="A71" s="10">
        <f t="shared" si="19"/>
        <v>61</v>
      </c>
      <c r="B71" s="19">
        <f t="shared" si="20"/>
        <v>27815673.494579203</v>
      </c>
      <c r="C71" s="19">
        <f t="shared" si="21"/>
        <v>24768706.870767597</v>
      </c>
      <c r="D71" s="19">
        <f t="shared" si="22"/>
        <v>31237468.14857671</v>
      </c>
      <c r="E71" s="19">
        <f t="shared" si="23"/>
        <v>6468761.277809113</v>
      </c>
      <c r="F71" s="11">
        <f t="shared" si="24"/>
        <v>4.3000000000000025</v>
      </c>
      <c r="G71" s="13" t="str">
        <f t="shared" si="2"/>
        <v>No</v>
      </c>
    </row>
    <row r="72" spans="1:7" ht="10.5">
      <c r="A72" s="10">
        <f t="shared" si="19"/>
        <v>62</v>
      </c>
      <c r="B72" s="19">
        <f t="shared" si="20"/>
        <v>35080200.970992394</v>
      </c>
      <c r="C72" s="19">
        <f t="shared" si="21"/>
        <v>31237468.14857671</v>
      </c>
      <c r="D72" s="19">
        <f t="shared" si="22"/>
        <v>39395654.42090052</v>
      </c>
      <c r="E72" s="19">
        <f t="shared" si="23"/>
        <v>8158186.272323813</v>
      </c>
      <c r="F72" s="11">
        <f t="shared" si="24"/>
        <v>4.3</v>
      </c>
      <c r="G72" s="13" t="str">
        <f t="shared" si="2"/>
        <v>No</v>
      </c>
    </row>
    <row r="73" spans="1:7" ht="10.5">
      <c r="A73" s="10">
        <f t="shared" si="19"/>
        <v>63</v>
      </c>
      <c r="B73" s="19">
        <f t="shared" si="20"/>
        <v>44241981.06887624</v>
      </c>
      <c r="C73" s="19">
        <f t="shared" si="21"/>
        <v>39395654.42090052</v>
      </c>
      <c r="D73" s="19">
        <f t="shared" si="22"/>
        <v>49684487.22761593</v>
      </c>
      <c r="E73" s="19">
        <f t="shared" si="23"/>
        <v>10288832.806715406</v>
      </c>
      <c r="F73" s="11">
        <f t="shared" si="24"/>
        <v>4.299999999999999</v>
      </c>
      <c r="G73" s="13" t="str">
        <f t="shared" si="2"/>
        <v>No</v>
      </c>
    </row>
    <row r="74" spans="1:7" ht="10.5">
      <c r="A74" s="10">
        <f t="shared" si="19"/>
        <v>64</v>
      </c>
      <c r="B74" s="19">
        <f t="shared" si="20"/>
        <v>55796512.98227529</v>
      </c>
      <c r="C74" s="19">
        <f t="shared" si="21"/>
        <v>49684487.22761593</v>
      </c>
      <c r="D74" s="19">
        <f t="shared" si="22"/>
        <v>62660420.47930786</v>
      </c>
      <c r="E74" s="19">
        <f t="shared" si="23"/>
        <v>12975933.25169193</v>
      </c>
      <c r="F74" s="11">
        <f t="shared" si="24"/>
        <v>4.3</v>
      </c>
      <c r="G74" s="13" t="str">
        <f t="shared" si="2"/>
        <v>No</v>
      </c>
    </row>
    <row r="75" spans="1:7" ht="10.5">
      <c r="A75" s="10">
        <f t="shared" si="19"/>
        <v>65</v>
      </c>
      <c r="B75" s="19">
        <f t="shared" si="20"/>
        <v>70368703.79141666</v>
      </c>
      <c r="C75" s="19">
        <f t="shared" si="21"/>
        <v>62660420.47930786</v>
      </c>
      <c r="D75" s="19">
        <f t="shared" si="22"/>
        <v>79025235.31452103</v>
      </c>
      <c r="E75" s="19">
        <f t="shared" si="23"/>
        <v>16364814.83521317</v>
      </c>
      <c r="F75" s="11">
        <f t="shared" si="24"/>
        <v>4.300000000000002</v>
      </c>
      <c r="G75" s="13" t="str">
        <f t="shared" si="2"/>
        <v>No</v>
      </c>
    </row>
    <row r="76" spans="1:7" ht="10.5">
      <c r="A76" s="10">
        <f t="shared" si="19"/>
        <v>66</v>
      </c>
      <c r="B76" s="19">
        <f t="shared" si="20"/>
        <v>88746665.49246806</v>
      </c>
      <c r="C76" s="19">
        <f t="shared" si="21"/>
        <v>79025235.31452103</v>
      </c>
      <c r="D76" s="19">
        <f t="shared" si="22"/>
        <v>99663994.73137407</v>
      </c>
      <c r="E76" s="19">
        <f t="shared" si="23"/>
        <v>20638759.41685304</v>
      </c>
      <c r="F76" s="11">
        <f t="shared" si="24"/>
        <v>4.299999999999999</v>
      </c>
      <c r="G76" s="13" t="str">
        <f aca="true" t="shared" si="25" ref="G76:G138">IF(B76&gt;$B$5/2,"No","Yes")</f>
        <v>No</v>
      </c>
    </row>
    <row r="77" spans="1:7" ht="10.5">
      <c r="A77" s="10">
        <f t="shared" si="19"/>
        <v>67</v>
      </c>
      <c r="B77" s="19">
        <f t="shared" si="20"/>
        <v>111924338.68581086</v>
      </c>
      <c r="C77" s="19">
        <f t="shared" si="21"/>
        <v>99663994.73137407</v>
      </c>
      <c r="D77" s="19">
        <f t="shared" si="22"/>
        <v>125692910.70481844</v>
      </c>
      <c r="E77" s="19">
        <f t="shared" si="23"/>
        <v>26028915.973444372</v>
      </c>
      <c r="F77" s="11">
        <f t="shared" si="24"/>
        <v>4.3000000000000025</v>
      </c>
      <c r="G77" s="13" t="str">
        <f t="shared" si="25"/>
        <v>No</v>
      </c>
    </row>
    <row r="78" spans="1:7" ht="10.5">
      <c r="A78" s="10">
        <f t="shared" si="19"/>
        <v>68</v>
      </c>
      <c r="B78" s="19">
        <f t="shared" si="20"/>
        <v>141155248.1520477</v>
      </c>
      <c r="C78" s="19">
        <f t="shared" si="21"/>
        <v>125692910.70481844</v>
      </c>
      <c r="D78" s="19">
        <f t="shared" si="22"/>
        <v>158519712.6006435</v>
      </c>
      <c r="E78" s="19">
        <f t="shared" si="23"/>
        <v>32826801.895825043</v>
      </c>
      <c r="F78" s="11">
        <f t="shared" si="24"/>
        <v>4.3</v>
      </c>
      <c r="G78" s="13" t="str">
        <f t="shared" si="25"/>
        <v>No</v>
      </c>
    </row>
    <row r="79" spans="1:7" ht="10.5">
      <c r="A79" s="10">
        <f t="shared" si="19"/>
        <v>69</v>
      </c>
      <c r="B79" s="19">
        <f t="shared" si="20"/>
        <v>178020297.59405783</v>
      </c>
      <c r="C79" s="19">
        <f t="shared" si="21"/>
        <v>158519712.6006435</v>
      </c>
      <c r="D79" s="19">
        <f t="shared" si="22"/>
        <v>199919781.80856392</v>
      </c>
      <c r="E79" s="19">
        <f t="shared" si="23"/>
        <v>41400069.20792043</v>
      </c>
      <c r="F79" s="11">
        <f t="shared" si="24"/>
        <v>4.299999999999999</v>
      </c>
      <c r="G79" s="13" t="str">
        <f t="shared" si="25"/>
        <v>No</v>
      </c>
    </row>
    <row r="80" spans="1:7" ht="10.5">
      <c r="A80" s="10">
        <f t="shared" si="19"/>
        <v>70</v>
      </c>
      <c r="B80" s="19">
        <f t="shared" si="20"/>
        <v>224513270.10767734</v>
      </c>
      <c r="C80" s="19">
        <f t="shared" si="21"/>
        <v>199919781.80856392</v>
      </c>
      <c r="D80" s="19">
        <f t="shared" si="22"/>
        <v>252132170.20569816</v>
      </c>
      <c r="E80" s="19">
        <f t="shared" si="23"/>
        <v>52212388.397134244</v>
      </c>
      <c r="F80" s="11">
        <f t="shared" si="24"/>
        <v>4.300000000000002</v>
      </c>
      <c r="G80" s="13" t="str">
        <f t="shared" si="25"/>
        <v>No</v>
      </c>
    </row>
    <row r="81" spans="1:7" ht="10.5">
      <c r="A81" s="10">
        <f aca="true" t="shared" si="26" ref="A81:A126">A80+1</f>
        <v>71</v>
      </c>
      <c r="B81" s="19">
        <f aca="true" t="shared" si="27" ref="B81:B126">C81/$B$7</f>
        <v>283148658.52760714</v>
      </c>
      <c r="C81" s="19">
        <f aca="true" t="shared" si="28" ref="C81:C126">D80</f>
        <v>252132170.20569816</v>
      </c>
      <c r="D81" s="19">
        <f aca="true" t="shared" si="29" ref="D81:D126">B81*$B$8</f>
        <v>317980695.4446766</v>
      </c>
      <c r="E81" s="19">
        <f aca="true" t="shared" si="30" ref="E81:E126">D81-C81</f>
        <v>65848525.238978416</v>
      </c>
      <c r="F81" s="11">
        <f aca="true" t="shared" si="31" ref="F81:F126">B81/E81</f>
        <v>4.299999999999999</v>
      </c>
      <c r="G81" s="13" t="str">
        <f t="shared" si="25"/>
        <v>No</v>
      </c>
    </row>
    <row r="82" spans="1:7" ht="10.5">
      <c r="A82" s="10">
        <f t="shared" si="26"/>
        <v>72</v>
      </c>
      <c r="B82" s="19">
        <f t="shared" si="27"/>
        <v>357097657.4682296</v>
      </c>
      <c r="C82" s="19">
        <f t="shared" si="28"/>
        <v>317980695.4446766</v>
      </c>
      <c r="D82" s="19">
        <f t="shared" si="29"/>
        <v>401026662.2977532</v>
      </c>
      <c r="E82" s="19">
        <f t="shared" si="30"/>
        <v>83045966.85307664</v>
      </c>
      <c r="F82" s="11">
        <f t="shared" si="31"/>
        <v>4.300000000000001</v>
      </c>
      <c r="G82" s="13" t="str">
        <f t="shared" si="25"/>
        <v>No</v>
      </c>
    </row>
    <row r="83" spans="1:7" ht="10.5">
      <c r="A83" s="10">
        <f t="shared" si="26"/>
        <v>73</v>
      </c>
      <c r="B83" s="19">
        <f t="shared" si="27"/>
        <v>450359671.9560792</v>
      </c>
      <c r="C83" s="19">
        <f t="shared" si="28"/>
        <v>401026662.2977532</v>
      </c>
      <c r="D83" s="19">
        <f t="shared" si="29"/>
        <v>505761469.7293995</v>
      </c>
      <c r="E83" s="19">
        <f t="shared" si="30"/>
        <v>104734807.43164629</v>
      </c>
      <c r="F83" s="11">
        <f t="shared" si="31"/>
        <v>4.300000000000002</v>
      </c>
      <c r="G83" s="13" t="str">
        <f t="shared" si="25"/>
        <v>No</v>
      </c>
    </row>
    <row r="84" spans="1:7" ht="10.5">
      <c r="A84" s="10">
        <f t="shared" si="26"/>
        <v>74</v>
      </c>
      <c r="B84" s="19">
        <f t="shared" si="27"/>
        <v>567978618.4047767</v>
      </c>
      <c r="C84" s="19">
        <f t="shared" si="28"/>
        <v>505761469.7293995</v>
      </c>
      <c r="D84" s="19">
        <f t="shared" si="29"/>
        <v>637849520.5212079</v>
      </c>
      <c r="E84" s="19">
        <f t="shared" si="30"/>
        <v>132088050.79180843</v>
      </c>
      <c r="F84" s="11">
        <f t="shared" si="31"/>
        <v>4.300000000000003</v>
      </c>
      <c r="G84" s="13" t="str">
        <f t="shared" si="25"/>
        <v>No</v>
      </c>
    </row>
    <row r="85" spans="1:7" ht="10.5">
      <c r="A85" s="10">
        <f t="shared" si="26"/>
        <v>75</v>
      </c>
      <c r="B85" s="19">
        <f t="shared" si="27"/>
        <v>716315716.2004064</v>
      </c>
      <c r="C85" s="19">
        <f t="shared" si="28"/>
        <v>637849520.5212079</v>
      </c>
      <c r="D85" s="19">
        <f t="shared" si="29"/>
        <v>804434570.8003722</v>
      </c>
      <c r="E85" s="19">
        <f t="shared" si="30"/>
        <v>166585050.2791643</v>
      </c>
      <c r="F85" s="11">
        <f t="shared" si="31"/>
        <v>4.299999999999999</v>
      </c>
      <c r="G85" s="13" t="str">
        <f t="shared" si="25"/>
        <v>No</v>
      </c>
    </row>
    <row r="86" spans="1:7" ht="10.5">
      <c r="A86" s="10">
        <f t="shared" si="26"/>
        <v>76</v>
      </c>
      <c r="B86" s="19">
        <f t="shared" si="27"/>
        <v>903393523.3632838</v>
      </c>
      <c r="C86" s="19">
        <f t="shared" si="28"/>
        <v>804434570.8003722</v>
      </c>
      <c r="D86" s="19">
        <f t="shared" si="29"/>
        <v>1014526087.861601</v>
      </c>
      <c r="E86" s="19">
        <f t="shared" si="30"/>
        <v>210091517.06122875</v>
      </c>
      <c r="F86" s="11">
        <f t="shared" si="31"/>
        <v>4.300000000000001</v>
      </c>
      <c r="G86" s="13" t="str">
        <f t="shared" si="25"/>
        <v>No</v>
      </c>
    </row>
    <row r="87" spans="1:7" ht="10.5">
      <c r="A87" s="10">
        <f t="shared" si="26"/>
        <v>77</v>
      </c>
      <c r="B87" s="19">
        <f t="shared" si="27"/>
        <v>1139329822.8659816</v>
      </c>
      <c r="C87" s="19">
        <f t="shared" si="28"/>
        <v>1014526087.861601</v>
      </c>
      <c r="D87" s="19">
        <f t="shared" si="29"/>
        <v>1279486511.7839222</v>
      </c>
      <c r="E87" s="19">
        <f t="shared" si="30"/>
        <v>264960423.9223212</v>
      </c>
      <c r="F87" s="11">
        <f t="shared" si="31"/>
        <v>4.300000000000002</v>
      </c>
      <c r="G87" s="13" t="str">
        <f t="shared" si="25"/>
        <v>No</v>
      </c>
    </row>
    <row r="88" spans="1:7" ht="10.5">
      <c r="A88" s="10">
        <f t="shared" si="26"/>
        <v>78</v>
      </c>
      <c r="B88" s="19">
        <f t="shared" si="27"/>
        <v>1436884825.6064286</v>
      </c>
      <c r="C88" s="19">
        <f t="shared" si="28"/>
        <v>1279486511.7839222</v>
      </c>
      <c r="D88" s="19">
        <f t="shared" si="29"/>
        <v>1613645773.552859</v>
      </c>
      <c r="E88" s="19">
        <f t="shared" si="30"/>
        <v>334159261.7689369</v>
      </c>
      <c r="F88" s="11">
        <f t="shared" si="31"/>
        <v>4.3</v>
      </c>
      <c r="G88" s="13" t="str">
        <f t="shared" si="25"/>
        <v>No</v>
      </c>
    </row>
    <row r="89" spans="1:7" ht="10.5">
      <c r="A89" s="10">
        <f t="shared" si="26"/>
        <v>79</v>
      </c>
      <c r="B89" s="19">
        <f t="shared" si="27"/>
        <v>1812151284.5722098</v>
      </c>
      <c r="C89" s="19">
        <f t="shared" si="28"/>
        <v>1613645773.552859</v>
      </c>
      <c r="D89" s="19">
        <f t="shared" si="29"/>
        <v>2035076304.8487217</v>
      </c>
      <c r="E89" s="19">
        <f t="shared" si="30"/>
        <v>421430531.2958627</v>
      </c>
      <c r="F89" s="11">
        <f t="shared" si="31"/>
        <v>4.300000000000001</v>
      </c>
      <c r="G89" s="13" t="str">
        <f t="shared" si="25"/>
        <v>No</v>
      </c>
    </row>
    <row r="90" spans="1:7" ht="10.5">
      <c r="A90" s="10">
        <f t="shared" si="26"/>
        <v>80</v>
      </c>
      <c r="B90" s="19">
        <f t="shared" si="27"/>
        <v>2285424843.8393545</v>
      </c>
      <c r="C90" s="19">
        <f t="shared" si="28"/>
        <v>2035076304.8487217</v>
      </c>
      <c r="D90" s="19">
        <f t="shared" si="29"/>
        <v>2566570454.5788045</v>
      </c>
      <c r="E90" s="19">
        <f t="shared" si="30"/>
        <v>531494149.73008275</v>
      </c>
      <c r="F90" s="11">
        <f t="shared" si="31"/>
        <v>4.299999999999997</v>
      </c>
      <c r="G90" s="13" t="str">
        <f t="shared" si="25"/>
        <v>No</v>
      </c>
    </row>
    <row r="91" spans="1:7" ht="10.5">
      <c r="A91" s="10">
        <f t="shared" si="26"/>
        <v>81</v>
      </c>
      <c r="B91" s="19">
        <f t="shared" si="27"/>
        <v>2882301693.741402</v>
      </c>
      <c r="C91" s="19">
        <f t="shared" si="28"/>
        <v>2566570454.5788045</v>
      </c>
      <c r="D91" s="19">
        <f t="shared" si="29"/>
        <v>3236873174.053549</v>
      </c>
      <c r="E91" s="19">
        <f t="shared" si="30"/>
        <v>670302719.4747443</v>
      </c>
      <c r="F91" s="11">
        <f t="shared" si="31"/>
        <v>4.3000000000000025</v>
      </c>
      <c r="G91" s="13" t="str">
        <f t="shared" si="25"/>
        <v>No</v>
      </c>
    </row>
    <row r="92" spans="1:7" ht="10.5">
      <c r="A92" s="10">
        <f t="shared" si="26"/>
        <v>82</v>
      </c>
      <c r="B92" s="19">
        <f t="shared" si="27"/>
        <v>3635062897.0096693</v>
      </c>
      <c r="C92" s="19">
        <f t="shared" si="28"/>
        <v>3236873174.053549</v>
      </c>
      <c r="D92" s="19">
        <f t="shared" si="29"/>
        <v>4082236638.474402</v>
      </c>
      <c r="E92" s="19">
        <f t="shared" si="30"/>
        <v>845363464.4208531</v>
      </c>
      <c r="F92" s="11">
        <f t="shared" si="31"/>
        <v>4.300000000000001</v>
      </c>
      <c r="G92" s="13" t="str">
        <f t="shared" si="25"/>
        <v>No</v>
      </c>
    </row>
    <row r="93" spans="1:7" ht="10.5">
      <c r="A93" s="10">
        <f t="shared" si="26"/>
        <v>83</v>
      </c>
      <c r="B93" s="19">
        <f t="shared" si="27"/>
        <v>4584420254.794414</v>
      </c>
      <c r="C93" s="19">
        <f t="shared" si="28"/>
        <v>4082236638.474402</v>
      </c>
      <c r="D93" s="19">
        <f t="shared" si="29"/>
        <v>5148380883.775428</v>
      </c>
      <c r="E93" s="19">
        <f t="shared" si="30"/>
        <v>1066144245.3010259</v>
      </c>
      <c r="F93" s="11">
        <f t="shared" si="31"/>
        <v>4.3000000000000025</v>
      </c>
      <c r="G93" s="13" t="str">
        <f t="shared" si="25"/>
        <v>No</v>
      </c>
    </row>
    <row r="94" spans="1:7" ht="10.5">
      <c r="A94" s="10">
        <f t="shared" si="26"/>
        <v>84</v>
      </c>
      <c r="B94" s="19">
        <f t="shared" si="27"/>
        <v>5781718134.7421875</v>
      </c>
      <c r="C94" s="19">
        <f t="shared" si="28"/>
        <v>5148380883.775428</v>
      </c>
      <c r="D94" s="19">
        <f t="shared" si="29"/>
        <v>6492966496.506169</v>
      </c>
      <c r="E94" s="19">
        <f t="shared" si="30"/>
        <v>1344585612.7307415</v>
      </c>
      <c r="F94" s="11">
        <f t="shared" si="31"/>
        <v>4.299999999999999</v>
      </c>
      <c r="G94" s="13" t="str">
        <f t="shared" si="25"/>
        <v>No</v>
      </c>
    </row>
    <row r="95" spans="1:7" ht="10.5">
      <c r="A95" s="10">
        <f t="shared" si="26"/>
        <v>85</v>
      </c>
      <c r="B95" s="19">
        <f t="shared" si="27"/>
        <v>7291710343.231995</v>
      </c>
      <c r="C95" s="19">
        <f t="shared" si="28"/>
        <v>6492966496.506169</v>
      </c>
      <c r="D95" s="19">
        <f t="shared" si="29"/>
        <v>8188713087.95547</v>
      </c>
      <c r="E95" s="19">
        <f t="shared" si="30"/>
        <v>1695746591.4493008</v>
      </c>
      <c r="F95" s="11">
        <f t="shared" si="31"/>
        <v>4.300000000000001</v>
      </c>
      <c r="G95" s="13" t="str">
        <f t="shared" si="25"/>
        <v>No</v>
      </c>
    </row>
    <row r="96" spans="1:7" ht="10.5">
      <c r="A96" s="10">
        <f t="shared" si="26"/>
        <v>86</v>
      </c>
      <c r="B96" s="19">
        <f t="shared" si="27"/>
        <v>9196062224.15187</v>
      </c>
      <c r="C96" s="19">
        <f t="shared" si="28"/>
        <v>8188713087.95547</v>
      </c>
      <c r="D96" s="19">
        <f t="shared" si="29"/>
        <v>10327332209.851254</v>
      </c>
      <c r="E96" s="19">
        <f t="shared" si="30"/>
        <v>2138619121.8957834</v>
      </c>
      <c r="F96" s="11">
        <f t="shared" si="31"/>
        <v>4.300000000000001</v>
      </c>
      <c r="G96" s="13" t="str">
        <f t="shared" si="25"/>
        <v>No</v>
      </c>
    </row>
    <row r="97" spans="1:7" ht="10.5">
      <c r="A97" s="10">
        <f t="shared" si="26"/>
        <v>87</v>
      </c>
      <c r="B97" s="19">
        <f t="shared" si="27"/>
        <v>11597767389.233559</v>
      </c>
      <c r="C97" s="19">
        <f t="shared" si="28"/>
        <v>10327332209.851254</v>
      </c>
      <c r="D97" s="19">
        <f t="shared" si="29"/>
        <v>13024487416.649755</v>
      </c>
      <c r="E97" s="19">
        <f t="shared" si="30"/>
        <v>2697155206.798502</v>
      </c>
      <c r="F97" s="11">
        <f t="shared" si="31"/>
        <v>4.3</v>
      </c>
      <c r="G97" s="13" t="str">
        <f t="shared" si="25"/>
        <v>No</v>
      </c>
    </row>
    <row r="98" spans="1:7" ht="10.5">
      <c r="A98" s="10">
        <f t="shared" si="26"/>
        <v>88</v>
      </c>
      <c r="B98" s="19">
        <f t="shared" si="27"/>
        <v>14626717951.245129</v>
      </c>
      <c r="C98" s="19">
        <f t="shared" si="28"/>
        <v>13024487416.649755</v>
      </c>
      <c r="D98" s="19">
        <f t="shared" si="29"/>
        <v>16426049730.892807</v>
      </c>
      <c r="E98" s="19">
        <f t="shared" si="30"/>
        <v>3401562314.2430515</v>
      </c>
      <c r="F98" s="11">
        <f t="shared" si="31"/>
        <v>4.3000000000000025</v>
      </c>
      <c r="G98" s="13" t="str">
        <f t="shared" si="25"/>
        <v>No</v>
      </c>
    </row>
    <row r="99" spans="1:7" ht="10.5">
      <c r="A99" s="10">
        <f t="shared" si="26"/>
        <v>89</v>
      </c>
      <c r="B99" s="19">
        <f t="shared" si="27"/>
        <v>18446729516.56904</v>
      </c>
      <c r="C99" s="19">
        <f t="shared" si="28"/>
        <v>16426049730.892807</v>
      </c>
      <c r="D99" s="19">
        <f t="shared" si="29"/>
        <v>20715986827.76933</v>
      </c>
      <c r="E99" s="19">
        <f t="shared" si="30"/>
        <v>4289937096.876522</v>
      </c>
      <c r="F99" s="11">
        <f t="shared" si="31"/>
        <v>4.299999999999998</v>
      </c>
      <c r="G99" s="13" t="str">
        <f t="shared" si="25"/>
        <v>No</v>
      </c>
    </row>
    <row r="100" spans="1:7" ht="10.5">
      <c r="A100" s="10">
        <f t="shared" si="26"/>
        <v>90</v>
      </c>
      <c r="B100" s="19">
        <f t="shared" si="27"/>
        <v>23264400871.86423</v>
      </c>
      <c r="C100" s="19">
        <f t="shared" si="28"/>
        <v>20715986827.76933</v>
      </c>
      <c r="D100" s="19">
        <f t="shared" si="29"/>
        <v>26126312611.9238</v>
      </c>
      <c r="E100" s="19">
        <f t="shared" si="30"/>
        <v>5410325784.154472</v>
      </c>
      <c r="F100" s="11">
        <f t="shared" si="31"/>
        <v>4.3</v>
      </c>
      <c r="G100" s="13" t="str">
        <f t="shared" si="25"/>
        <v>No</v>
      </c>
    </row>
    <row r="101" spans="1:7" ht="10.5">
      <c r="A101" s="10">
        <f t="shared" si="26"/>
        <v>91</v>
      </c>
      <c r="B101" s="19">
        <f t="shared" si="27"/>
        <v>29340287525.8</v>
      </c>
      <c r="C101" s="19">
        <f t="shared" si="28"/>
        <v>26126312611.9238</v>
      </c>
      <c r="D101" s="19">
        <f t="shared" si="29"/>
        <v>32949635292.342403</v>
      </c>
      <c r="E101" s="19">
        <f t="shared" si="30"/>
        <v>6823322680.418602</v>
      </c>
      <c r="F101" s="11">
        <f t="shared" si="31"/>
        <v>4.300000000000002</v>
      </c>
      <c r="G101" s="13" t="str">
        <f t="shared" si="25"/>
        <v>No</v>
      </c>
    </row>
    <row r="102" spans="1:7" ht="10.5">
      <c r="A102" s="10">
        <f t="shared" si="26"/>
        <v>92</v>
      </c>
      <c r="B102" s="19">
        <f t="shared" si="27"/>
        <v>37002993407.74009</v>
      </c>
      <c r="C102" s="19">
        <f t="shared" si="28"/>
        <v>32949635292.342403</v>
      </c>
      <c r="D102" s="19">
        <f t="shared" si="29"/>
        <v>41554982596.468</v>
      </c>
      <c r="E102" s="19">
        <f t="shared" si="30"/>
        <v>8605347304.125599</v>
      </c>
      <c r="F102" s="11">
        <f t="shared" si="31"/>
        <v>4.300000000000002</v>
      </c>
      <c r="G102" s="13" t="str">
        <f t="shared" si="25"/>
        <v>No</v>
      </c>
    </row>
    <row r="103" spans="1:7" ht="10.5">
      <c r="A103" s="10">
        <f t="shared" si="26"/>
        <v>93</v>
      </c>
      <c r="B103" s="19">
        <f t="shared" si="27"/>
        <v>46666942848.77916</v>
      </c>
      <c r="C103" s="19">
        <f t="shared" si="28"/>
        <v>41554982596.468</v>
      </c>
      <c r="D103" s="19">
        <f t="shared" si="29"/>
        <v>52407760003.16083</v>
      </c>
      <c r="E103" s="19">
        <f t="shared" si="30"/>
        <v>10852777406.692825</v>
      </c>
      <c r="F103" s="11">
        <f t="shared" si="31"/>
        <v>4.300000000000001</v>
      </c>
      <c r="G103" s="13" t="str">
        <f t="shared" si="25"/>
        <v>No</v>
      </c>
    </row>
    <row r="104" spans="1:7" ht="10.5">
      <c r="A104" s="10">
        <f t="shared" si="26"/>
        <v>94</v>
      </c>
      <c r="B104" s="19">
        <f t="shared" si="27"/>
        <v>58854794012.30493</v>
      </c>
      <c r="C104" s="19">
        <f t="shared" si="28"/>
        <v>52407760003.16083</v>
      </c>
      <c r="D104" s="19">
        <f t="shared" si="29"/>
        <v>66094921401.37128</v>
      </c>
      <c r="E104" s="19">
        <f t="shared" si="30"/>
        <v>13687161398.21045</v>
      </c>
      <c r="F104" s="11">
        <f t="shared" si="31"/>
        <v>4.3</v>
      </c>
      <c r="G104" s="13" t="str">
        <f t="shared" si="25"/>
        <v>No</v>
      </c>
    </row>
    <row r="105" spans="1:7" ht="10.5">
      <c r="A105" s="10">
        <f t="shared" si="26"/>
        <v>95</v>
      </c>
      <c r="B105" s="19">
        <f t="shared" si="27"/>
        <v>74225705966.11221</v>
      </c>
      <c r="C105" s="19">
        <f t="shared" si="28"/>
        <v>66094921401.37128</v>
      </c>
      <c r="D105" s="19">
        <f t="shared" si="29"/>
        <v>83356713486.51366</v>
      </c>
      <c r="E105" s="19">
        <f t="shared" si="30"/>
        <v>17261792085.14238</v>
      </c>
      <c r="F105" s="11">
        <f t="shared" si="31"/>
        <v>4.299999999999999</v>
      </c>
      <c r="G105" s="13" t="str">
        <f t="shared" si="25"/>
        <v>No</v>
      </c>
    </row>
    <row r="106" spans="1:7" ht="10.5">
      <c r="A106" s="10">
        <f t="shared" si="26"/>
        <v>96</v>
      </c>
      <c r="B106" s="19">
        <f t="shared" si="27"/>
        <v>93610988172.27818</v>
      </c>
      <c r="C106" s="19">
        <f t="shared" si="28"/>
        <v>83356713486.51366</v>
      </c>
      <c r="D106" s="19">
        <f t="shared" si="29"/>
        <v>105126710735.88068</v>
      </c>
      <c r="E106" s="19">
        <f t="shared" si="30"/>
        <v>21769997249.36702</v>
      </c>
      <c r="F106" s="11">
        <f t="shared" si="31"/>
        <v>4.3</v>
      </c>
      <c r="G106" s="13" t="str">
        <f t="shared" si="25"/>
        <v>No</v>
      </c>
    </row>
    <row r="107" spans="1:7" ht="10.5">
      <c r="A107" s="10">
        <f t="shared" si="26"/>
        <v>97</v>
      </c>
      <c r="B107" s="19">
        <f t="shared" si="27"/>
        <v>118059060436.43648</v>
      </c>
      <c r="C107" s="19">
        <f t="shared" si="28"/>
        <v>105126710735.88068</v>
      </c>
      <c r="D107" s="19">
        <f t="shared" si="29"/>
        <v>132582306186.21474</v>
      </c>
      <c r="E107" s="19">
        <f t="shared" si="30"/>
        <v>27455595450.33406</v>
      </c>
      <c r="F107" s="11">
        <f t="shared" si="31"/>
        <v>4.300000000000001</v>
      </c>
      <c r="G107" s="13" t="str">
        <f t="shared" si="25"/>
        <v>No</v>
      </c>
    </row>
    <row r="108" spans="1:7" ht="10.5">
      <c r="A108" s="10">
        <f t="shared" si="26"/>
        <v>98</v>
      </c>
      <c r="B108" s="19">
        <f t="shared" si="27"/>
        <v>148892154898.3469</v>
      </c>
      <c r="C108" s="19">
        <f t="shared" si="28"/>
        <v>132582306186.21474</v>
      </c>
      <c r="D108" s="19">
        <f t="shared" si="29"/>
        <v>167208388720.71402</v>
      </c>
      <c r="E108" s="19">
        <f t="shared" si="30"/>
        <v>34626082534.49928</v>
      </c>
      <c r="F108" s="11">
        <f t="shared" si="31"/>
        <v>4.299999999999999</v>
      </c>
      <c r="G108" s="13" t="str">
        <f t="shared" si="25"/>
        <v>No</v>
      </c>
    </row>
    <row r="109" spans="1:7" ht="10.5">
      <c r="A109" s="10">
        <f t="shared" si="26"/>
        <v>99</v>
      </c>
      <c r="B109" s="19">
        <f t="shared" si="27"/>
        <v>187777826693.8618</v>
      </c>
      <c r="C109" s="19">
        <f t="shared" si="28"/>
        <v>167208388720.71402</v>
      </c>
      <c r="D109" s="19">
        <f t="shared" si="29"/>
        <v>210877650742.54233</v>
      </c>
      <c r="E109" s="19">
        <f t="shared" si="30"/>
        <v>43669262021.82831</v>
      </c>
      <c r="F109" s="11">
        <f t="shared" si="31"/>
        <v>4.300000000000002</v>
      </c>
      <c r="G109" s="13" t="str">
        <f t="shared" si="25"/>
        <v>No</v>
      </c>
    </row>
    <row r="110" spans="1:7" ht="10.5">
      <c r="A110" s="10">
        <f t="shared" si="26"/>
        <v>100</v>
      </c>
      <c r="B110" s="19">
        <f t="shared" si="27"/>
        <v>236819140820.03442</v>
      </c>
      <c r="C110" s="19">
        <f t="shared" si="28"/>
        <v>210877650742.54233</v>
      </c>
      <c r="D110" s="19">
        <f t="shared" si="29"/>
        <v>265951869537.89917</v>
      </c>
      <c r="E110" s="19">
        <f t="shared" si="30"/>
        <v>55074218795.35684</v>
      </c>
      <c r="F110" s="11">
        <f t="shared" si="31"/>
        <v>4.3</v>
      </c>
      <c r="G110" s="13" t="str">
        <f t="shared" si="25"/>
        <v>No</v>
      </c>
    </row>
    <row r="111" spans="1:7" ht="10.5">
      <c r="A111" s="10">
        <f t="shared" si="26"/>
        <v>101</v>
      </c>
      <c r="B111" s="19">
        <f t="shared" si="27"/>
        <v>298668412805.59235</v>
      </c>
      <c r="C111" s="19">
        <f t="shared" si="28"/>
        <v>265951869537.89917</v>
      </c>
      <c r="D111" s="19">
        <f t="shared" si="29"/>
        <v>335409639957.8043</v>
      </c>
      <c r="E111" s="19">
        <f t="shared" si="30"/>
        <v>69457770419.90515</v>
      </c>
      <c r="F111" s="11">
        <f t="shared" si="31"/>
        <v>4.3000000000000025</v>
      </c>
      <c r="G111" s="13" t="str">
        <f t="shared" si="25"/>
        <v>No</v>
      </c>
    </row>
    <row r="112" spans="1:7" ht="10.5">
      <c r="A112" s="10">
        <f t="shared" si="26"/>
        <v>102</v>
      </c>
      <c r="B112" s="19">
        <f t="shared" si="27"/>
        <v>376670654656.2445</v>
      </c>
      <c r="C112" s="19">
        <f t="shared" si="28"/>
        <v>335409639957.8043</v>
      </c>
      <c r="D112" s="19">
        <f t="shared" si="29"/>
        <v>423007466622.04724</v>
      </c>
      <c r="E112" s="19">
        <f t="shared" si="30"/>
        <v>87597826664.24292</v>
      </c>
      <c r="F112" s="11">
        <f t="shared" si="31"/>
        <v>4.3</v>
      </c>
      <c r="G112" s="13" t="str">
        <f t="shared" si="25"/>
        <v>No</v>
      </c>
    </row>
    <row r="113" spans="1:7" ht="10.5">
      <c r="A113" s="10">
        <f t="shared" si="26"/>
        <v>103</v>
      </c>
      <c r="B113" s="19">
        <f t="shared" si="27"/>
        <v>475044484103.23224</v>
      </c>
      <c r="C113" s="19">
        <f t="shared" si="28"/>
        <v>423007466622.04724</v>
      </c>
      <c r="D113" s="19">
        <f t="shared" si="29"/>
        <v>533482928041.40356</v>
      </c>
      <c r="E113" s="19">
        <f t="shared" si="30"/>
        <v>110475461419.35632</v>
      </c>
      <c r="F113" s="11">
        <f t="shared" si="31"/>
        <v>4.300000000000001</v>
      </c>
      <c r="G113" s="13" t="str">
        <f t="shared" si="25"/>
        <v>No</v>
      </c>
    </row>
    <row r="114" spans="1:7" ht="10.5">
      <c r="A114" s="10">
        <f t="shared" si="26"/>
        <v>104</v>
      </c>
      <c r="B114" s="19">
        <f t="shared" si="27"/>
        <v>599110281322.1633</v>
      </c>
      <c r="C114" s="19">
        <f t="shared" si="28"/>
        <v>533482928041.40356</v>
      </c>
      <c r="D114" s="19">
        <f t="shared" si="29"/>
        <v>672810900441.9066</v>
      </c>
      <c r="E114" s="19">
        <f t="shared" si="30"/>
        <v>139327972400.50305</v>
      </c>
      <c r="F114" s="11">
        <f t="shared" si="31"/>
        <v>4.300000000000002</v>
      </c>
      <c r="G114" s="13" t="str">
        <f t="shared" si="25"/>
        <v>No</v>
      </c>
    </row>
    <row r="115" spans="1:7" ht="10.5">
      <c r="A115" s="10">
        <f t="shared" si="26"/>
        <v>105</v>
      </c>
      <c r="B115" s="19">
        <f t="shared" si="27"/>
        <v>755577932587.723</v>
      </c>
      <c r="C115" s="19">
        <f t="shared" si="28"/>
        <v>672810900441.9066</v>
      </c>
      <c r="D115" s="19">
        <f t="shared" si="29"/>
        <v>848526698718.1213</v>
      </c>
      <c r="E115" s="19">
        <f t="shared" si="30"/>
        <v>175715798276.21472</v>
      </c>
      <c r="F115" s="11">
        <f t="shared" si="31"/>
        <v>4.299999999999998</v>
      </c>
      <c r="G115" s="13" t="str">
        <f t="shared" si="25"/>
        <v>No</v>
      </c>
    </row>
    <row r="116" spans="1:7" ht="10.5">
      <c r="A116" s="10">
        <f t="shared" si="26"/>
        <v>106</v>
      </c>
      <c r="B116" s="19">
        <f t="shared" si="27"/>
        <v>952909722987.2861</v>
      </c>
      <c r="C116" s="19">
        <f t="shared" si="28"/>
        <v>848526698718.1213</v>
      </c>
      <c r="D116" s="19">
        <f t="shared" si="29"/>
        <v>1070133611040.746</v>
      </c>
      <c r="E116" s="19">
        <f t="shared" si="30"/>
        <v>221606912322.62463</v>
      </c>
      <c r="F116" s="11">
        <f t="shared" si="31"/>
        <v>4.300000000000001</v>
      </c>
      <c r="G116" s="13" t="str">
        <f t="shared" si="25"/>
        <v>No</v>
      </c>
    </row>
    <row r="117" spans="1:7" ht="10.5">
      <c r="A117" s="10">
        <f t="shared" si="26"/>
        <v>107</v>
      </c>
      <c r="B117" s="19">
        <f t="shared" si="27"/>
        <v>1201778004624.669</v>
      </c>
      <c r="C117" s="19">
        <f t="shared" si="28"/>
        <v>1070133611040.746</v>
      </c>
      <c r="D117" s="19">
        <f t="shared" si="29"/>
        <v>1349616867930.2039</v>
      </c>
      <c r="E117" s="19">
        <f t="shared" si="30"/>
        <v>279483256889.4579</v>
      </c>
      <c r="F117" s="11">
        <f t="shared" si="31"/>
        <v>4.3</v>
      </c>
      <c r="G117" s="13" t="str">
        <f t="shared" si="25"/>
        <v>No</v>
      </c>
    </row>
    <row r="118" spans="1:7" ht="10.5">
      <c r="A118" s="10">
        <f t="shared" si="26"/>
        <v>108</v>
      </c>
      <c r="B118" s="19">
        <f t="shared" si="27"/>
        <v>1515642392515.414</v>
      </c>
      <c r="C118" s="19">
        <f t="shared" si="28"/>
        <v>1349616867930.2039</v>
      </c>
      <c r="D118" s="19">
        <f t="shared" si="29"/>
        <v>1702091842933.7886</v>
      </c>
      <c r="E118" s="19">
        <f t="shared" si="30"/>
        <v>352474975003.5847</v>
      </c>
      <c r="F118" s="11">
        <f t="shared" si="31"/>
        <v>4.299999999999999</v>
      </c>
      <c r="G118" s="13" t="str">
        <f t="shared" si="25"/>
        <v>No</v>
      </c>
    </row>
    <row r="119" spans="1:7" ht="10.5">
      <c r="A119" s="10">
        <f t="shared" si="26"/>
        <v>109</v>
      </c>
      <c r="B119" s="19">
        <f t="shared" si="27"/>
        <v>1911477704825.5974</v>
      </c>
      <c r="C119" s="19">
        <f t="shared" si="28"/>
        <v>1702091842933.7886</v>
      </c>
      <c r="D119" s="19">
        <f t="shared" si="29"/>
        <v>2146621541730.439</v>
      </c>
      <c r="E119" s="19">
        <f t="shared" si="30"/>
        <v>444529698796.6504</v>
      </c>
      <c r="F119" s="11">
        <f t="shared" si="31"/>
        <v>4.300000000000002</v>
      </c>
      <c r="G119" s="13" t="str">
        <f t="shared" si="25"/>
        <v>No</v>
      </c>
    </row>
    <row r="120" spans="1:7" ht="10.5">
      <c r="A120" s="10">
        <f t="shared" si="26"/>
        <v>110</v>
      </c>
      <c r="B120" s="19">
        <f t="shared" si="27"/>
        <v>2410692016855.932</v>
      </c>
      <c r="C120" s="19">
        <f t="shared" si="28"/>
        <v>2146621541730.439</v>
      </c>
      <c r="D120" s="19">
        <f t="shared" si="29"/>
        <v>2707247592162.0513</v>
      </c>
      <c r="E120" s="19">
        <f t="shared" si="30"/>
        <v>560626050431.6123</v>
      </c>
      <c r="F120" s="11">
        <f t="shared" si="31"/>
        <v>4.299999999999999</v>
      </c>
      <c r="G120" s="13" t="str">
        <f t="shared" si="25"/>
        <v>No</v>
      </c>
    </row>
    <row r="121" spans="1:7" ht="10.5">
      <c r="A121" s="10">
        <f t="shared" si="26"/>
        <v>111</v>
      </c>
      <c r="B121" s="19">
        <f t="shared" si="27"/>
        <v>3040284480149.4326</v>
      </c>
      <c r="C121" s="19">
        <f t="shared" si="28"/>
        <v>2707247592162.0513</v>
      </c>
      <c r="D121" s="19">
        <f t="shared" si="29"/>
        <v>3414290494522.3843</v>
      </c>
      <c r="E121" s="19">
        <f t="shared" si="30"/>
        <v>707042902360.333</v>
      </c>
      <c r="F121" s="11">
        <f t="shared" si="31"/>
        <v>4.300000000000001</v>
      </c>
      <c r="G121" s="13" t="str">
        <f t="shared" si="25"/>
        <v>No</v>
      </c>
    </row>
    <row r="122" spans="1:7" ht="10.5">
      <c r="A122" s="10">
        <f t="shared" si="26"/>
        <v>112</v>
      </c>
      <c r="B122" s="19">
        <f t="shared" si="27"/>
        <v>3834305525387.1963</v>
      </c>
      <c r="C122" s="19">
        <f t="shared" si="28"/>
        <v>3414290494522.3843</v>
      </c>
      <c r="D122" s="19">
        <f t="shared" si="29"/>
        <v>4305989453914.7554</v>
      </c>
      <c r="E122" s="19">
        <f t="shared" si="30"/>
        <v>891698959392.3711</v>
      </c>
      <c r="F122" s="11">
        <f t="shared" si="31"/>
        <v>4.300000000000001</v>
      </c>
      <c r="G122" s="13" t="str">
        <f t="shared" si="25"/>
        <v>No</v>
      </c>
    </row>
    <row r="123" spans="1:7" ht="10.5">
      <c r="A123" s="10">
        <f t="shared" si="26"/>
        <v>113</v>
      </c>
      <c r="B123" s="19">
        <f t="shared" si="27"/>
        <v>4835698421646.441</v>
      </c>
      <c r="C123" s="19">
        <f t="shared" si="28"/>
        <v>4305989453914.7554</v>
      </c>
      <c r="D123" s="19">
        <f t="shared" si="29"/>
        <v>5430570482204.625</v>
      </c>
      <c r="E123" s="19">
        <f t="shared" si="30"/>
        <v>1124581028289.8696</v>
      </c>
      <c r="F123" s="11">
        <f t="shared" si="31"/>
        <v>4.300000000000002</v>
      </c>
      <c r="G123" s="13" t="str">
        <f t="shared" si="25"/>
        <v>No</v>
      </c>
    </row>
    <row r="124" spans="1:7" ht="10.5">
      <c r="A124" s="10">
        <f t="shared" si="26"/>
        <v>114</v>
      </c>
      <c r="B124" s="19">
        <f t="shared" si="27"/>
        <v>6098621789601.005</v>
      </c>
      <c r="C124" s="19">
        <f t="shared" si="28"/>
        <v>5430570482204.625</v>
      </c>
      <c r="D124" s="19">
        <f t="shared" si="29"/>
        <v>6848854619321.138</v>
      </c>
      <c r="E124" s="19">
        <f t="shared" si="30"/>
        <v>1418284137116.5127</v>
      </c>
      <c r="F124" s="11">
        <f t="shared" si="31"/>
        <v>4.3</v>
      </c>
      <c r="G124" s="13" t="str">
        <f t="shared" si="25"/>
        <v>No</v>
      </c>
    </row>
    <row r="125" spans="1:7" ht="10.5">
      <c r="A125" s="10">
        <f t="shared" si="26"/>
        <v>115</v>
      </c>
      <c r="B125" s="19">
        <f t="shared" si="27"/>
        <v>7691378677815.224</v>
      </c>
      <c r="C125" s="19">
        <f t="shared" si="28"/>
        <v>6848854619321.138</v>
      </c>
      <c r="D125" s="19">
        <f t="shared" si="29"/>
        <v>8637547335092.12</v>
      </c>
      <c r="E125" s="19">
        <f t="shared" si="30"/>
        <v>1788692715770.9824</v>
      </c>
      <c r="F125" s="11">
        <f t="shared" si="31"/>
        <v>4.3</v>
      </c>
      <c r="G125" s="13" t="str">
        <f t="shared" si="25"/>
        <v>No</v>
      </c>
    </row>
    <row r="126" spans="1:7" ht="10.5">
      <c r="A126" s="10">
        <f t="shared" si="26"/>
        <v>116</v>
      </c>
      <c r="B126" s="19">
        <f t="shared" si="27"/>
        <v>9700110616208.74</v>
      </c>
      <c r="C126" s="19">
        <f t="shared" si="28"/>
        <v>8637547335092.12</v>
      </c>
      <c r="D126" s="19">
        <f t="shared" si="29"/>
        <v>10893387013280.2</v>
      </c>
      <c r="E126" s="19">
        <f t="shared" si="30"/>
        <v>2255839678188.079</v>
      </c>
      <c r="F126" s="11">
        <f t="shared" si="31"/>
        <v>4.3</v>
      </c>
      <c r="G126" s="13" t="str">
        <f t="shared" si="25"/>
        <v>No</v>
      </c>
    </row>
    <row r="127" spans="1:7" ht="10.5">
      <c r="A127" s="10">
        <f aca="true" t="shared" si="32" ref="A127:A137">A126+1</f>
        <v>117</v>
      </c>
      <c r="B127" s="19">
        <f aca="true" t="shared" si="33" ref="B127:B137">C127/$B$7</f>
        <v>12233456433250.646</v>
      </c>
      <c r="C127" s="19">
        <f aca="true" t="shared" si="34" ref="C127:C137">D126</f>
        <v>10893387013280.2</v>
      </c>
      <c r="D127" s="19">
        <f aca="true" t="shared" si="35" ref="D127:D137">B127*$B$8</f>
        <v>13738376881478.023</v>
      </c>
      <c r="E127" s="19">
        <f aca="true" t="shared" si="36" ref="E127:E137">D127-C127</f>
        <v>2844989868197.824</v>
      </c>
      <c r="F127" s="11">
        <f aca="true" t="shared" si="37" ref="F127:F137">B127/E127</f>
        <v>4.300000000000001</v>
      </c>
      <c r="G127" s="13" t="str">
        <f t="shared" si="25"/>
        <v>No</v>
      </c>
    </row>
    <row r="128" spans="1:7" ht="10.5">
      <c r="A128" s="10">
        <f t="shared" si="32"/>
        <v>118</v>
      </c>
      <c r="B128" s="19">
        <f t="shared" si="33"/>
        <v>15428427801036.234</v>
      </c>
      <c r="C128" s="19">
        <f t="shared" si="34"/>
        <v>13738376881478.023</v>
      </c>
      <c r="D128" s="19">
        <f t="shared" si="35"/>
        <v>17326383346835.287</v>
      </c>
      <c r="E128" s="19">
        <f t="shared" si="36"/>
        <v>3588006465357.2637</v>
      </c>
      <c r="F128" s="11">
        <f t="shared" si="37"/>
        <v>4.3</v>
      </c>
      <c r="G128" s="13" t="str">
        <f t="shared" si="25"/>
        <v>No</v>
      </c>
    </row>
    <row r="129" spans="1:7" ht="10.5">
      <c r="A129" s="10">
        <f t="shared" si="32"/>
        <v>119</v>
      </c>
      <c r="B129" s="19">
        <f t="shared" si="33"/>
        <v>19457819277044.44</v>
      </c>
      <c r="C129" s="19">
        <f t="shared" si="34"/>
        <v>17326383346835.287</v>
      </c>
      <c r="D129" s="19">
        <f t="shared" si="35"/>
        <v>21851457597310.74</v>
      </c>
      <c r="E129" s="19">
        <f t="shared" si="36"/>
        <v>4525074250475.451</v>
      </c>
      <c r="F129" s="11">
        <f t="shared" si="37"/>
        <v>4.300000000000001</v>
      </c>
      <c r="G129" s="13" t="str">
        <f t="shared" si="25"/>
        <v>No</v>
      </c>
    </row>
    <row r="130" spans="1:7" ht="10.5">
      <c r="A130" s="10">
        <f t="shared" si="32"/>
        <v>120</v>
      </c>
      <c r="B130" s="19">
        <f t="shared" si="33"/>
        <v>24539553602000.426</v>
      </c>
      <c r="C130" s="19">
        <f t="shared" si="34"/>
        <v>21851457597310.74</v>
      </c>
      <c r="D130" s="19">
        <f t="shared" si="35"/>
        <v>27558330528008.51</v>
      </c>
      <c r="E130" s="19">
        <f t="shared" si="36"/>
        <v>5706872930697.773</v>
      </c>
      <c r="F130" s="11">
        <f t="shared" si="37"/>
        <v>4.3</v>
      </c>
      <c r="G130" s="13" t="str">
        <f t="shared" si="25"/>
        <v>No</v>
      </c>
    </row>
    <row r="131" spans="1:7" ht="10.5">
      <c r="A131" s="10">
        <f t="shared" si="32"/>
        <v>121</v>
      </c>
      <c r="B131" s="19">
        <f t="shared" si="33"/>
        <v>30948467678281.477</v>
      </c>
      <c r="C131" s="19">
        <f t="shared" si="34"/>
        <v>27558330528008.51</v>
      </c>
      <c r="D131" s="19">
        <f t="shared" si="35"/>
        <v>34755648592725.133</v>
      </c>
      <c r="E131" s="19">
        <f t="shared" si="36"/>
        <v>7197318064716.621</v>
      </c>
      <c r="F131" s="11">
        <f t="shared" si="37"/>
        <v>4.300000000000001</v>
      </c>
      <c r="G131" s="13" t="str">
        <f t="shared" si="25"/>
        <v>No</v>
      </c>
    </row>
    <row r="132" spans="1:7" ht="10.5">
      <c r="A132" s="10">
        <f t="shared" si="32"/>
        <v>122</v>
      </c>
      <c r="B132" s="19">
        <f t="shared" si="33"/>
        <v>39031176653333.836</v>
      </c>
      <c r="C132" s="19">
        <f t="shared" si="34"/>
        <v>34755648592725.133</v>
      </c>
      <c r="D132" s="19">
        <f t="shared" si="35"/>
        <v>43832666419081.84</v>
      </c>
      <c r="E132" s="19">
        <f t="shared" si="36"/>
        <v>9077017826356.71</v>
      </c>
      <c r="F132" s="11">
        <f t="shared" si="37"/>
        <v>4.299999999999998</v>
      </c>
      <c r="G132" s="13" t="str">
        <f t="shared" si="25"/>
        <v>No</v>
      </c>
    </row>
    <row r="133" spans="1:7" ht="10.5">
      <c r="A133" s="10">
        <f t="shared" si="32"/>
        <v>123</v>
      </c>
      <c r="B133" s="19">
        <f t="shared" si="33"/>
        <v>49224820006608.69</v>
      </c>
      <c r="C133" s="19">
        <f t="shared" si="34"/>
        <v>43832666419081.84</v>
      </c>
      <c r="D133" s="19">
        <f t="shared" si="35"/>
        <v>55280298978758.28</v>
      </c>
      <c r="E133" s="19">
        <f t="shared" si="36"/>
        <v>11447632559676.438</v>
      </c>
      <c r="F133" s="11">
        <f t="shared" si="37"/>
        <v>4.300000000000001</v>
      </c>
      <c r="G133" s="13" t="str">
        <f t="shared" si="25"/>
        <v>No</v>
      </c>
    </row>
    <row r="134" spans="1:7" ht="10.5">
      <c r="A134" s="10">
        <f t="shared" si="32"/>
        <v>124</v>
      </c>
      <c r="B134" s="19">
        <f t="shared" si="33"/>
        <v>62080703490040.84</v>
      </c>
      <c r="C134" s="19">
        <f t="shared" si="34"/>
        <v>55280298978758.28</v>
      </c>
      <c r="D134" s="19">
        <f t="shared" si="35"/>
        <v>69717671883418.94</v>
      </c>
      <c r="E134" s="19">
        <f t="shared" si="36"/>
        <v>14437372904660.656</v>
      </c>
      <c r="F134" s="11">
        <f t="shared" si="37"/>
        <v>4.300000000000002</v>
      </c>
      <c r="G134" s="13" t="str">
        <f t="shared" si="25"/>
        <v>No</v>
      </c>
    </row>
    <row r="135" spans="1:7" ht="10.5">
      <c r="A135" s="10">
        <f t="shared" si="32"/>
        <v>125</v>
      </c>
      <c r="B135" s="19">
        <f t="shared" si="33"/>
        <v>78294115555952.22</v>
      </c>
      <c r="C135" s="19">
        <f t="shared" si="34"/>
        <v>69717671883418.94</v>
      </c>
      <c r="D135" s="19">
        <f t="shared" si="35"/>
        <v>87925605733640.38</v>
      </c>
      <c r="E135" s="19">
        <f t="shared" si="36"/>
        <v>18207933850221.438</v>
      </c>
      <c r="F135" s="11">
        <f t="shared" si="37"/>
        <v>4.3000000000000025</v>
      </c>
      <c r="G135" s="13" t="str">
        <f t="shared" si="25"/>
        <v>No</v>
      </c>
    </row>
    <row r="136" spans="1:7" ht="10.5">
      <c r="A136" s="10">
        <f t="shared" si="32"/>
        <v>126</v>
      </c>
      <c r="B136" s="19">
        <f t="shared" si="33"/>
        <v>98741930842845.33</v>
      </c>
      <c r="C136" s="19">
        <f t="shared" si="34"/>
        <v>87925605733640.38</v>
      </c>
      <c r="D136" s="19">
        <f t="shared" si="35"/>
        <v>110888845464534.64</v>
      </c>
      <c r="E136" s="19">
        <f t="shared" si="36"/>
        <v>22963239730894.266</v>
      </c>
      <c r="F136" s="11">
        <f t="shared" si="37"/>
        <v>4.3</v>
      </c>
      <c r="G136" s="13" t="str">
        <f t="shared" si="25"/>
        <v>No</v>
      </c>
    </row>
    <row r="137" spans="1:7" ht="10.5">
      <c r="A137" s="10">
        <f t="shared" si="32"/>
        <v>127</v>
      </c>
      <c r="B137" s="19">
        <f t="shared" si="33"/>
        <v>124530034439248.73</v>
      </c>
      <c r="C137" s="19">
        <f t="shared" si="34"/>
        <v>110888845464534.64</v>
      </c>
      <c r="D137" s="19">
        <f t="shared" si="35"/>
        <v>139849318589941.31</v>
      </c>
      <c r="E137" s="19">
        <f t="shared" si="36"/>
        <v>28960473125406.67</v>
      </c>
      <c r="F137" s="11">
        <f t="shared" si="37"/>
        <v>4.300000000000002</v>
      </c>
      <c r="G137" s="13" t="str">
        <f t="shared" si="25"/>
        <v>No</v>
      </c>
    </row>
    <row r="138" spans="1:7" ht="10.5">
      <c r="A138" s="10">
        <f>A137+1</f>
        <v>128</v>
      </c>
      <c r="B138" s="19">
        <f>C138/$B$7</f>
        <v>157053131785746.72</v>
      </c>
      <c r="C138" s="19">
        <f>D137</f>
        <v>139849318589941.31</v>
      </c>
      <c r="D138" s="19">
        <f>B138*$B$8</f>
        <v>176373302726161.47</v>
      </c>
      <c r="E138" s="19">
        <f>D138-C138</f>
        <v>36523984136220.16</v>
      </c>
      <c r="F138" s="11">
        <f>B138/E138</f>
        <v>4.300000000000002</v>
      </c>
      <c r="G138" s="13" t="str">
        <f t="shared" si="25"/>
        <v>No</v>
      </c>
    </row>
    <row r="140" spans="2:4" ht="12">
      <c r="B140" s="16" t="s">
        <v>10</v>
      </c>
      <c r="C140" s="17" t="s">
        <v>9</v>
      </c>
      <c r="D140" s="18"/>
    </row>
  </sheetData>
  <hyperlinks>
    <hyperlink ref="C140" r:id="rId1" display="http://www.sengpielaudio.com/calculator-bandwidth.htm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Alitalia</cp:lastModifiedBy>
  <cp:lastPrinted>2013-08-22T06:53:48Z</cp:lastPrinted>
  <dcterms:created xsi:type="dcterms:W3CDTF">1996-11-05T10:16:36Z</dcterms:created>
  <dcterms:modified xsi:type="dcterms:W3CDTF">2013-08-22T06:54:18Z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